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موسسه\مجموعه  رسیدگی  حسابرسی-نیک ارقام بهار\کاربرگ اصلی\"/>
    </mc:Choice>
  </mc:AlternateContent>
  <bookViews>
    <workbookView xWindow="-120" yWindow="-120" windowWidth="20730" windowHeight="11160" tabRatio="875"/>
  </bookViews>
  <sheets>
    <sheet name="اطلاعات اولیه" sheetId="80" r:id="rId1"/>
    <sheet name="ک.ا.فروش" sheetId="31" r:id="rId2"/>
    <sheet name="ک.ف.فروش کالا و محصولات" sheetId="32" r:id="rId3"/>
    <sheet name="ک.ف.درآدحاصل ازارائه خدمات" sheetId="33" r:id="rId4"/>
    <sheet name="ک.ف.سایردرامدهای عملیاتی" sheetId="35" r:id="rId5"/>
    <sheet name="ک.ف.هزینه های عملیاتی" sheetId="65" r:id="rId6"/>
    <sheet name="ک.ا.هزینه های تولیدی،اداری،فروش" sheetId="37" r:id="rId7"/>
    <sheet name="ک.ف.هزینه های پرسنلی" sheetId="66" r:id="rId8"/>
    <sheet name="کاربرگ توجیه نوسانات هزینه ها" sheetId="67" r:id="rId9"/>
    <sheet name="ک.ا.سایردرامدهاوهزینه ها" sheetId="34" r:id="rId10"/>
    <sheet name="ک.ف.سودوزیانهای غیرعملیاتی" sheetId="36" r:id="rId11"/>
    <sheet name="ک.ف هزینه های تامین مالی" sheetId="38" r:id="rId12"/>
    <sheet name="ک.ا.دارائی های ثابت مشهود" sheetId="24" r:id="rId13"/>
    <sheet name="ک.ا.دارائی های نامشهودوسایردارا" sheetId="25" r:id="rId14"/>
    <sheet name="ک.ا.سرمایه گذاریها" sheetId="74" r:id="rId15"/>
    <sheet name="ک.ا. سایر دارائیها" sheetId="75" r:id="rId16"/>
    <sheet name="ک.ا.پیش پرداختهاوسفارشات وسپرده" sheetId="19" r:id="rId17"/>
    <sheet name="ک قلام راکد سفارشات وپیش پرداخت" sheetId="58" r:id="rId18"/>
    <sheet name="ک.ف.پیش پرداخت پیمانکاران" sheetId="20" r:id="rId19"/>
    <sheet name="ک.ف.سفارشات خارجی نقدی" sheetId="21" r:id="rId20"/>
    <sheet name="ک.ف.پیش پرداخت خریدکالا" sheetId="22" r:id="rId21"/>
    <sheet name="ک.ف.پیش پرداخت هزینه" sheetId="23" r:id="rId22"/>
    <sheet name="ک.ا.موجودی های موادوکالا" sheetId="18" r:id="rId23"/>
    <sheet name="ک.ا.حسابهاواسناددریافتنی تجاری" sheetId="12" r:id="rId24"/>
    <sheet name="ک قلام راکد حسابهای دریافتن" sheetId="49" r:id="rId25"/>
    <sheet name="تاییدیه های حسابهای دریافتنی" sheetId="57" r:id="rId26"/>
    <sheet name="ک.ف.حسابهای دریافتنی تجاری" sheetId="16" r:id="rId27"/>
    <sheet name="ک.ف.حسابهای بازیافتنی پیمان" sheetId="47" r:id="rId28"/>
    <sheet name="ک.ف.حسن انجام کارنزددیگران" sheetId="50" r:id="rId29"/>
    <sheet name="ک.ا.سایرحسابهاواسناددریافتنی" sheetId="17" r:id="rId30"/>
    <sheet name="ک قلام راکد سایرحسابهای" sheetId="55" r:id="rId31"/>
    <sheet name="سپرده پرداختی ضمانت نامه نزدبان" sheetId="51" r:id="rId32"/>
    <sheet name="ک.ف سپرده پرداختی نزد اشخاص" sheetId="52" r:id="rId33"/>
    <sheet name="ک.ف وام کارکنان" sheetId="53" r:id="rId34"/>
    <sheet name="ک.ف.سایرحسابهاواسناددریافتن" sheetId="54" r:id="rId35"/>
    <sheet name="ک.ا.موجودی نقدوبنک" sheetId="11" r:id="rId36"/>
    <sheet name="ک.ف.صندوق ارزی" sheetId="42" r:id="rId37"/>
    <sheet name="ک.ف.تنخواه گردان ریالی" sheetId="43" r:id="rId38"/>
    <sheet name="ک.ف.بانک جاری ریالی" sheetId="13" r:id="rId39"/>
    <sheet name="کاربرگ تاییدیه بانک ریالی" sheetId="44" r:id="rId40"/>
    <sheet name="ک.م.بانک جاری ریالی" sheetId="45" r:id="rId41"/>
    <sheet name="ک.ف.بانک جاری ارزی" sheetId="15" r:id="rId42"/>
    <sheet name="کاربرگ تاییدیه بانک ارزی" sheetId="56" r:id="rId43"/>
    <sheet name="ک.م.بانک جاری ارزی" sheetId="46" r:id="rId44"/>
    <sheet name="ک.ا.حقوق صاحبان سهام" sheetId="68" r:id="rId45"/>
    <sheet name="ک.ا.حسابها و اسنادپرداختنی" sheetId="28" r:id="rId46"/>
    <sheet name="ک قلام راکد حسابهای پرداختنی" sheetId="71" r:id="rId47"/>
    <sheet name="ک.ف.حسابهای پرداختنی تجاری" sheetId="26" r:id="rId48"/>
    <sheet name="ک.ف.حساب پیمانکاران" sheetId="70" r:id="rId49"/>
    <sheet name="ک.ا.سایرحسابها و اسنادپرداختنی" sheetId="27" r:id="rId50"/>
    <sheet name="ک.ف.سایرحسابها و اسنادپرداختنی" sheetId="29" r:id="rId51"/>
    <sheet name="ک.ف.حسن پیمانکاران" sheetId="60" r:id="rId52"/>
    <sheet name="ک.ف.بیمه پیمانکاران" sheetId="61" r:id="rId53"/>
    <sheet name="ک.ف.ذخیره هزینه های معوق" sheetId="69" r:id="rId54"/>
    <sheet name="ک.ا.مالیات" sheetId="76" r:id="rId55"/>
    <sheet name="ک.ف. مالیات" sheetId="79" r:id="rId56"/>
    <sheet name="ک.ا. تسهیلات مالی دریافتی" sheetId="78" r:id="rId57"/>
    <sheet name="ک.ا.پیش دریافتها" sheetId="30" r:id="rId58"/>
    <sheet name="ک.ا.حسابهای انتظامی" sheetId="39" r:id="rId59"/>
    <sheet name="رسیدگی به ارزش افزوده" sheetId="62" r:id="rId60"/>
  </sheets>
  <externalReferences>
    <externalReference r:id="rId61"/>
  </externalReferences>
  <definedNames>
    <definedName name="_xlnm._FilterDatabase" localSheetId="25" hidden="1">'تاییدیه های حسابهای دریافتنی'!$A$6:$T$39</definedName>
    <definedName name="_xlnm.Print_Area" localSheetId="25">'تاییدیه های حسابهای دریافتنی'!$A$1:$V$40</definedName>
    <definedName name="_xlnm.Print_Area" localSheetId="59">'رسیدگی به ارزش افزوده'!$A$1:$J$26</definedName>
    <definedName name="_xlnm.Print_Area" localSheetId="31">'سپرده پرداختی ضمانت نامه نزدبان'!$A$1:$K$14</definedName>
    <definedName name="_xlnm.Print_Area" localSheetId="46">'ک قلام راکد حسابهای پرداختنی'!$A$1:$H$35</definedName>
    <definedName name="_xlnm.Print_Area" localSheetId="24">'ک قلام راکد حسابهای دریافتن'!$A$1:$L$25</definedName>
    <definedName name="_xlnm.Print_Area" localSheetId="30">'ک قلام راکد سایرحسابهای'!$A$1:$K$25</definedName>
    <definedName name="_xlnm.Print_Area" localSheetId="17">'ک قلام راکد سفارشات وپیش پرداخت'!$A$1:$L$28</definedName>
    <definedName name="_xlnm.Print_Area" localSheetId="16">'ک.ا.پیش پرداختهاوسفارشات وسپرده'!$A$1:$K$17</definedName>
    <definedName name="_xlnm.Print_Area" localSheetId="57">'ک.ا.پیش دریافتها'!$A$1:$K$12</definedName>
    <definedName name="_xlnm.Print_Area" localSheetId="45">'ک.ا.حسابها و اسنادپرداختنی'!$A$1:$K$18</definedName>
    <definedName name="_xlnm.Print_Area" localSheetId="23">'ک.ا.حسابهاواسناددریافتنی تجاری'!$A$1:$K$17</definedName>
    <definedName name="_xlnm.Print_Area" localSheetId="58">[1]ک.ا!$A$1:$K$10</definedName>
    <definedName name="_xlnm.Print_Area" localSheetId="44">'ک.ا.حقوق صاحبان سهام'!$A$1:$K$11</definedName>
    <definedName name="_xlnm.Print_Area" localSheetId="12">'ک.ا.دارائی های ثابت مشهود'!$A$1:$O$14</definedName>
    <definedName name="_xlnm.Print_Area" localSheetId="13">'ک.ا.دارائی های نامشهودوسایردارا'!$A$1:$K$13</definedName>
    <definedName name="_xlnm.Print_Area" localSheetId="49">'ک.ا.سایرحسابها و اسنادپرداختنی'!$A$1:$K$17</definedName>
    <definedName name="_xlnm.Print_Area" localSheetId="29">ک.ا.سایرحسابهاواسناددریافتنی!$A$1:$K$16</definedName>
    <definedName name="_xlnm.Print_Area" localSheetId="9">'ک.ا.سایردرامدهاوهزینه ها'!$A$1:$K$11</definedName>
    <definedName name="_xlnm.Print_Area" localSheetId="1">ک.ا.فروش!$A$1:$K$11</definedName>
    <definedName name="_xlnm.Print_Area" localSheetId="35">'ک.ا.موجودی نقدوبنک'!$A$1:$K$14</definedName>
    <definedName name="_xlnm.Print_Area" localSheetId="22">'ک.ا.موجودی های موادوکالا'!$A$1:$K$15</definedName>
    <definedName name="_xlnm.Print_Area" localSheetId="32">'ک.ف سپرده پرداختی نزد اشخاص'!$A$1:$K$22</definedName>
    <definedName name="_xlnm.Print_Area" localSheetId="33">'ک.ف وام کارکنان'!$A$1:$K$17</definedName>
    <definedName name="_xlnm.Print_Area" localSheetId="41">'ک.ف.بانک جاری ارزی'!$A$1:$K$21</definedName>
    <definedName name="_xlnm.Print_Area" localSheetId="38">'ک.ف.بانک جاری ریالی'!$A$1:$L$21</definedName>
    <definedName name="_xlnm.Print_Area" localSheetId="52">'ک.ف.بیمه پیمانکاران'!$A$1:$K$20</definedName>
    <definedName name="_xlnm.Print_Area" localSheetId="18">'ک.ف.پیش پرداخت پیمانکاران'!$A$1:$K$17</definedName>
    <definedName name="_xlnm.Print_Area" localSheetId="20">'ک.ف.پیش پرداخت خریدکالا'!$A$1:$K$16</definedName>
    <definedName name="_xlnm.Print_Area" localSheetId="21">'ک.ف.پیش پرداخت هزینه'!$A$1:$K$12</definedName>
    <definedName name="_xlnm.Print_Area" localSheetId="37">'ک.ف.تنخواه گردان ریالی'!$A$1:$L$28</definedName>
    <definedName name="_xlnm.Print_Area" localSheetId="48">'ک.ف.حساب پیمانکاران'!$A$1:$K$22</definedName>
    <definedName name="_xlnm.Print_Area" localSheetId="27">'ک.ف.حسابهای بازیافتنی پیمان'!$A$1:$K$17</definedName>
    <definedName name="_xlnm.Print_Area" localSheetId="47">'ک.ف.حسابهای پرداختنی تجاری'!$A$1:$K$23</definedName>
    <definedName name="_xlnm.Print_Area" localSheetId="26">'ک.ف.حسابهای دریافتنی تجاری'!$A$1:$K$22</definedName>
    <definedName name="_xlnm.Print_Area" localSheetId="28">'ک.ف.حسن انجام کارنزددیگران'!$A$1:$K$22</definedName>
    <definedName name="_xlnm.Print_Area" localSheetId="51">'ک.ف.حسن پیمانکاران'!$A$1:$K$18</definedName>
    <definedName name="_xlnm.Print_Area" localSheetId="3">'ک.ف.درآدحاصل ازارائه خدمات'!$A$1:$K$29</definedName>
    <definedName name="_xlnm.Print_Area" localSheetId="53">'ک.ف.ذخیره هزینه های معوق'!$A$1:$K$10</definedName>
    <definedName name="_xlnm.Print_Area" localSheetId="50">'ک.ف.سایرحسابها و اسنادپرداختنی'!$A$1:$K$17</definedName>
    <definedName name="_xlnm.Print_Area" localSheetId="34">ک.ف.سایرحسابهاواسناددریافتن!$A$1:$K$19</definedName>
    <definedName name="_xlnm.Print_Area" localSheetId="4">'ک.ف.سایردرامدهای عملیاتی'!$A$1:$K$15</definedName>
    <definedName name="_xlnm.Print_Area" localSheetId="19">'ک.ف.سفارشات خارجی نقدی'!$A$1:$K$17</definedName>
    <definedName name="_xlnm.Print_Area" localSheetId="10">'ک.ف.سودوزیانهای غیرعملیاتی'!$A$1:$K$16</definedName>
    <definedName name="_xlnm.Print_Area" localSheetId="36">'ک.ف.صندوق ارزی'!$A$1:$M$11</definedName>
    <definedName name="_xlnm.Print_Area" localSheetId="2">'ک.ف.فروش کالا و محصولات'!$A$1:$K$17</definedName>
    <definedName name="_xlnm.Print_Area" localSheetId="7">'ک.ف.هزینه های پرسنلی'!$A$1:$K$36</definedName>
    <definedName name="_xlnm.Print_Area" localSheetId="5">'ک.ف.هزینه های عملیاتی'!$A$1:$K$43</definedName>
    <definedName name="_xlnm.Print_Area" localSheetId="43">'ک.م.بانک جاری ارزی'!$A$1:$N$22</definedName>
    <definedName name="_xlnm.Print_Area" localSheetId="40">'ک.م.بانک جاری ریالی'!$A$1:$N$24</definedName>
    <definedName name="_xlnm.Print_Area" localSheetId="42">'کاربرگ تاییدیه بانک ارزی'!$A$1:$K$20</definedName>
    <definedName name="_xlnm.Print_Area" localSheetId="8">'کاربرگ توجیه نوسانات هزینه ها'!$A$1:$I$51</definedName>
    <definedName name="_xlnm.Print_Titles" localSheetId="31">'سپرده پرداختی ضمانت نامه نزدبان'!$2:$7</definedName>
    <definedName name="_xlnm.Print_Titles" localSheetId="46">'ک قلام راکد حسابهای پرداختنی'!$6:$7</definedName>
    <definedName name="_xlnm.Print_Titles" localSheetId="24">'ک قلام راکد حسابهای دریافتن'!$6:$7</definedName>
    <definedName name="_xlnm.Print_Titles" localSheetId="30">'ک قلام راکد سایرحسابهای'!$6:$7</definedName>
    <definedName name="_xlnm.Print_Titles" localSheetId="17">'ک قلام راکد سفارشات وپیش پرداخت'!$6:$7</definedName>
    <definedName name="_xlnm.Print_Titles" localSheetId="49">'ک.ا.سایرحسابها و اسنادپرداختنی'!$2:$7</definedName>
    <definedName name="_xlnm.Print_Titles" localSheetId="29">ک.ا.سایرحسابهاواسناددریافتنی!$2:$7</definedName>
    <definedName name="_xlnm.Print_Titles" localSheetId="32">'ک.ف سپرده پرداختی نزد اشخاص'!$2:$7</definedName>
    <definedName name="_xlnm.Print_Titles" localSheetId="33">'ک.ف وام کارکنان'!$2:$7</definedName>
    <definedName name="_xlnm.Print_Titles" localSheetId="41">'ک.ف.بانک جاری ارزی'!$2:$7</definedName>
    <definedName name="_xlnm.Print_Titles" localSheetId="38">'ک.ف.بانک جاری ریالی'!$2:$7</definedName>
    <definedName name="_xlnm.Print_Titles" localSheetId="52">'ک.ف.بیمه پیمانکاران'!$2:$7</definedName>
    <definedName name="_xlnm.Print_Titles" localSheetId="18">'ک.ف.پیش پرداخت پیمانکاران'!$2:$7</definedName>
    <definedName name="_xlnm.Print_Titles" localSheetId="20">'ک.ف.پیش پرداخت خریدکالا'!$6:$7</definedName>
    <definedName name="_xlnm.Print_Titles" localSheetId="21">'ک.ف.پیش پرداخت هزینه'!$2:$7</definedName>
    <definedName name="_xlnm.Print_Titles" localSheetId="37">'ک.ف.تنخواه گردان ریالی'!$2:$8</definedName>
    <definedName name="_xlnm.Print_Titles" localSheetId="48">'ک.ف.حساب پیمانکاران'!$6:$7</definedName>
    <definedName name="_xlnm.Print_Titles" localSheetId="27">'ک.ف.حسابهای بازیافتنی پیمان'!$6:$7</definedName>
    <definedName name="_xlnm.Print_Titles" localSheetId="47">'ک.ف.حسابهای پرداختنی تجاری'!$6:$7</definedName>
    <definedName name="_xlnm.Print_Titles" localSheetId="26">'ک.ف.حسابهای دریافتنی تجاری'!$6:$7</definedName>
    <definedName name="_xlnm.Print_Titles" localSheetId="28">'ک.ف.حسن انجام کارنزددیگران'!$6:$7</definedName>
    <definedName name="_xlnm.Print_Titles" localSheetId="51">'ک.ف.حسن پیمانکاران'!$2:$7</definedName>
    <definedName name="_xlnm.Print_Titles" localSheetId="3">'ک.ف.درآدحاصل ازارائه خدمات'!$2:$7</definedName>
    <definedName name="_xlnm.Print_Titles" localSheetId="50">'ک.ف.سایرحسابها و اسنادپرداختنی'!$2:$7</definedName>
    <definedName name="_xlnm.Print_Titles" localSheetId="34">ک.ف.سایرحسابهاواسناددریافتن!$2:$7</definedName>
    <definedName name="_xlnm.Print_Titles" localSheetId="19">'ک.ف.سفارشات خارجی نقدی'!$6:$7</definedName>
    <definedName name="_xlnm.Print_Titles" localSheetId="43">'ک.م.بانک جاری ارزی'!$2:$8</definedName>
    <definedName name="_xlnm.Print_Titles" localSheetId="40">'ک.م.بانک جاری ریالی'!$2:$8</definedName>
    <definedName name="_xlnm.Print_Titles" localSheetId="8">'کاربرگ توجیه نوسانات هزینه ها'!$5:$6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39" l="1"/>
  <c r="I6" i="39"/>
  <c r="F6" i="39"/>
  <c r="C6" i="39"/>
  <c r="J6" i="30"/>
  <c r="I6" i="30"/>
  <c r="F6" i="30"/>
  <c r="C6" i="30"/>
  <c r="J6" i="78"/>
  <c r="I6" i="78"/>
  <c r="F6" i="78"/>
  <c r="C6" i="78"/>
  <c r="L7" i="79"/>
  <c r="K7" i="79"/>
  <c r="J6" i="76"/>
  <c r="I6" i="76"/>
  <c r="F6" i="76"/>
  <c r="C6" i="76"/>
  <c r="J6" i="69"/>
  <c r="I6" i="69"/>
  <c r="F6" i="69"/>
  <c r="C6" i="69"/>
  <c r="J6" i="61"/>
  <c r="I6" i="61"/>
  <c r="F6" i="61"/>
  <c r="C6" i="61"/>
  <c r="J6" i="60"/>
  <c r="I6" i="60"/>
  <c r="F6" i="60"/>
  <c r="C6" i="60"/>
  <c r="J6" i="29"/>
  <c r="I6" i="29"/>
  <c r="F6" i="29"/>
  <c r="C6" i="29"/>
  <c r="J6" i="27"/>
  <c r="I6" i="27"/>
  <c r="F6" i="27"/>
  <c r="C6" i="27"/>
  <c r="J6" i="70"/>
  <c r="I6" i="70"/>
  <c r="F6" i="70"/>
  <c r="C6" i="70"/>
  <c r="J6" i="26"/>
  <c r="I6" i="26"/>
  <c r="F6" i="26"/>
  <c r="C6" i="26"/>
  <c r="J6" i="28"/>
  <c r="I6" i="28"/>
  <c r="F6" i="28"/>
  <c r="C6" i="28"/>
  <c r="J6" i="68"/>
  <c r="I6" i="68"/>
  <c r="F6" i="68"/>
  <c r="C6" i="68"/>
  <c r="J7" i="46"/>
  <c r="G7" i="46"/>
  <c r="J6" i="15"/>
  <c r="I6" i="15"/>
  <c r="F6" i="15"/>
  <c r="C6" i="15"/>
  <c r="J7" i="45"/>
  <c r="G7" i="45"/>
  <c r="C8" i="42"/>
  <c r="C7" i="13"/>
  <c r="K6" i="13"/>
  <c r="J6" i="13"/>
  <c r="G6" i="13"/>
  <c r="D6" i="13"/>
  <c r="G8" i="13"/>
  <c r="F28" i="43"/>
  <c r="F21" i="43"/>
  <c r="F27" i="43"/>
  <c r="F26" i="43"/>
  <c r="F25" i="43"/>
  <c r="F24" i="43"/>
  <c r="F23" i="43"/>
  <c r="F22" i="43"/>
  <c r="F20" i="43"/>
  <c r="F19" i="43"/>
  <c r="F18" i="43"/>
  <c r="F17" i="43"/>
  <c r="F16" i="43"/>
  <c r="F15" i="43"/>
  <c r="F14" i="43"/>
  <c r="F13" i="43"/>
  <c r="F12" i="43"/>
  <c r="F11" i="43"/>
  <c r="F10" i="43"/>
  <c r="F9" i="43"/>
  <c r="G9" i="42"/>
  <c r="F7" i="43"/>
  <c r="C7" i="43"/>
  <c r="D7" i="42"/>
  <c r="G7" i="42"/>
  <c r="J6" i="11"/>
  <c r="I6" i="11"/>
  <c r="F6" i="11"/>
  <c r="C6" i="11"/>
  <c r="J6" i="54"/>
  <c r="I6" i="54"/>
  <c r="F6" i="54"/>
  <c r="C6" i="54"/>
  <c r="J6" i="53"/>
  <c r="I6" i="53"/>
  <c r="F6" i="53"/>
  <c r="C6" i="53"/>
  <c r="J6" i="52"/>
  <c r="I6" i="52"/>
  <c r="F6" i="52"/>
  <c r="C6" i="52"/>
  <c r="J6" i="51"/>
  <c r="I6" i="51"/>
  <c r="F6" i="51"/>
  <c r="C6" i="51"/>
  <c r="J6" i="17"/>
  <c r="I6" i="17"/>
  <c r="F6" i="17"/>
  <c r="C6" i="17"/>
  <c r="J6" i="50"/>
  <c r="I6" i="50"/>
  <c r="F6" i="50"/>
  <c r="C6" i="50"/>
  <c r="J6" i="47"/>
  <c r="I6" i="47"/>
  <c r="F6" i="47"/>
  <c r="C6" i="47"/>
  <c r="J6" i="16"/>
  <c r="I6" i="16"/>
  <c r="F6" i="16"/>
  <c r="C6" i="16"/>
  <c r="J6" i="12"/>
  <c r="I6" i="12"/>
  <c r="F6" i="12"/>
  <c r="C6" i="12"/>
  <c r="J6" i="18"/>
  <c r="I6" i="18"/>
  <c r="F6" i="18"/>
  <c r="C6" i="18"/>
  <c r="J6" i="23"/>
  <c r="I6" i="23"/>
  <c r="F6" i="23"/>
  <c r="C6" i="23"/>
  <c r="J6" i="22"/>
  <c r="I6" i="22"/>
  <c r="F6" i="22"/>
  <c r="C6" i="22"/>
  <c r="J6" i="21"/>
  <c r="I6" i="21"/>
  <c r="F6" i="21"/>
  <c r="C6" i="21"/>
  <c r="J6" i="20"/>
  <c r="I6" i="20"/>
  <c r="F6" i="20"/>
  <c r="C6" i="20"/>
  <c r="J6" i="19"/>
  <c r="I6" i="19"/>
  <c r="F6" i="19"/>
  <c r="C6" i="19"/>
  <c r="J6" i="75"/>
  <c r="I6" i="75"/>
  <c r="F6" i="75"/>
  <c r="C6" i="75"/>
  <c r="J6" i="74"/>
  <c r="I6" i="74"/>
  <c r="F6" i="74"/>
  <c r="C6" i="74"/>
  <c r="J6" i="25"/>
  <c r="I6" i="25"/>
  <c r="F6" i="25"/>
  <c r="C6" i="25"/>
  <c r="N7" i="24"/>
  <c r="M7" i="24"/>
  <c r="L7" i="24"/>
  <c r="H7" i="24"/>
  <c r="G7" i="24"/>
  <c r="C7" i="24"/>
  <c r="J6" i="38"/>
  <c r="I6" i="38"/>
  <c r="F6" i="38"/>
  <c r="C6" i="38"/>
  <c r="J6" i="36"/>
  <c r="I6" i="36"/>
  <c r="F6" i="36"/>
  <c r="C6" i="36"/>
  <c r="J6" i="34"/>
  <c r="I6" i="34"/>
  <c r="F6" i="34"/>
  <c r="C6" i="34"/>
  <c r="C5" i="67"/>
  <c r="E5" i="67"/>
  <c r="J5" i="66"/>
  <c r="I5" i="66"/>
  <c r="F5" i="66"/>
  <c r="C5" i="66"/>
  <c r="J6" i="37"/>
  <c r="I6" i="37"/>
  <c r="F6" i="37"/>
  <c r="C6" i="37"/>
  <c r="J5" i="65"/>
  <c r="I5" i="65"/>
  <c r="F5" i="65"/>
  <c r="C5" i="65"/>
  <c r="J6" i="35"/>
  <c r="I6" i="35"/>
  <c r="F6" i="35"/>
  <c r="C6" i="35"/>
  <c r="J6" i="33"/>
  <c r="I6" i="33"/>
  <c r="F6" i="33"/>
  <c r="C6" i="33"/>
  <c r="J6" i="32"/>
  <c r="I6" i="32"/>
  <c r="F6" i="32"/>
  <c r="C6" i="32"/>
  <c r="J10" i="28" l="1"/>
  <c r="J9" i="28"/>
  <c r="I9" i="28"/>
  <c r="C15" i="28"/>
  <c r="C14" i="28"/>
  <c r="C13" i="28"/>
  <c r="C10" i="28"/>
  <c r="F9" i="28"/>
  <c r="F10" i="28"/>
  <c r="I10" i="28" s="1"/>
  <c r="F11" i="28"/>
  <c r="I11" i="28" s="1"/>
  <c r="F12" i="28"/>
  <c r="I12" i="28" s="1"/>
  <c r="C10" i="68"/>
  <c r="F3" i="62" l="1"/>
  <c r="A3" i="62"/>
  <c r="B4" i="39"/>
  <c r="B4" i="38"/>
  <c r="A3" i="67"/>
  <c r="A3" i="65"/>
  <c r="A3" i="66"/>
  <c r="B4" i="37"/>
  <c r="F8" i="37"/>
  <c r="F9" i="37"/>
  <c r="B4" i="36"/>
  <c r="B4" i="35"/>
  <c r="B4" i="34"/>
  <c r="F1" i="62"/>
  <c r="A1" i="62"/>
  <c r="B2" i="39"/>
  <c r="B2" i="38"/>
  <c r="A1" i="67"/>
  <c r="A1" i="65"/>
  <c r="A1" i="66"/>
  <c r="B2" i="37"/>
  <c r="B2" i="36"/>
  <c r="B2" i="35"/>
  <c r="B2" i="34"/>
  <c r="J4" i="39"/>
  <c r="J3" i="39"/>
  <c r="J2" i="39"/>
  <c r="J4" i="38"/>
  <c r="J3" i="38"/>
  <c r="J2" i="38"/>
  <c r="J4" i="37"/>
  <c r="J3" i="37"/>
  <c r="J2" i="37"/>
  <c r="J4" i="36"/>
  <c r="J3" i="36"/>
  <c r="J2" i="36"/>
  <c r="J4" i="35"/>
  <c r="J3" i="35"/>
  <c r="J2" i="35"/>
  <c r="J4" i="34"/>
  <c r="J3" i="34"/>
  <c r="J2" i="34"/>
  <c r="J4" i="33"/>
  <c r="J3" i="33"/>
  <c r="J2" i="33"/>
  <c r="B4" i="33"/>
  <c r="B2" i="33"/>
  <c r="J3" i="32"/>
  <c r="J4" i="32"/>
  <c r="J2" i="32"/>
  <c r="B4" i="32"/>
  <c r="B2" i="32"/>
  <c r="J3" i="31"/>
  <c r="J4" i="31"/>
  <c r="J2" i="31"/>
  <c r="B4" i="31"/>
  <c r="B2" i="31"/>
  <c r="J3" i="68"/>
  <c r="J4" i="68"/>
  <c r="J2" i="68"/>
  <c r="B4" i="68"/>
  <c r="B2" i="68"/>
  <c r="J3" i="78"/>
  <c r="J4" i="78"/>
  <c r="J2" i="78"/>
  <c r="B4" i="78"/>
  <c r="B2" i="78"/>
  <c r="M3" i="79"/>
  <c r="M4" i="79"/>
  <c r="M2" i="79"/>
  <c r="C4" i="79"/>
  <c r="C2" i="79"/>
  <c r="J3" i="76"/>
  <c r="J4" i="76"/>
  <c r="J2" i="76"/>
  <c r="B4" i="76"/>
  <c r="B2" i="76"/>
  <c r="J3" i="30"/>
  <c r="J4" i="30"/>
  <c r="J2" i="30"/>
  <c r="B4" i="30"/>
  <c r="B2" i="30"/>
  <c r="J4" i="69"/>
  <c r="J3" i="69"/>
  <c r="J2" i="69"/>
  <c r="B4" i="69"/>
  <c r="B2" i="69"/>
  <c r="J3" i="61"/>
  <c r="J4" i="61"/>
  <c r="J2" i="61"/>
  <c r="B4" i="61"/>
  <c r="B2" i="61"/>
  <c r="J3" i="60"/>
  <c r="J4" i="60"/>
  <c r="J2" i="60"/>
  <c r="B4" i="60"/>
  <c r="B2" i="60"/>
  <c r="J3" i="29"/>
  <c r="J4" i="29"/>
  <c r="J2" i="29"/>
  <c r="B4" i="29"/>
  <c r="B2" i="29"/>
  <c r="J3" i="27"/>
  <c r="J4" i="27"/>
  <c r="J2" i="27"/>
  <c r="B4" i="27"/>
  <c r="B2" i="27"/>
  <c r="J3" i="70"/>
  <c r="J4" i="70"/>
  <c r="J2" i="70"/>
  <c r="B4" i="70"/>
  <c r="B2" i="70"/>
  <c r="J3" i="26"/>
  <c r="J4" i="26"/>
  <c r="J2" i="26"/>
  <c r="B4" i="26"/>
  <c r="B2" i="26"/>
  <c r="G3" i="71"/>
  <c r="G4" i="71"/>
  <c r="G2" i="71"/>
  <c r="A4" i="71"/>
  <c r="A2" i="71"/>
  <c r="J3" i="28"/>
  <c r="J4" i="28"/>
  <c r="J2" i="28"/>
  <c r="B4" i="28"/>
  <c r="B2" i="28"/>
  <c r="N3" i="24"/>
  <c r="N4" i="24"/>
  <c r="N2" i="24"/>
  <c r="D4" i="24"/>
  <c r="A2" i="24"/>
  <c r="J4" i="74"/>
  <c r="J3" i="74"/>
  <c r="J2" i="74"/>
  <c r="B4" i="74"/>
  <c r="B2" i="74"/>
  <c r="J4" i="25"/>
  <c r="J3" i="25"/>
  <c r="J2" i="25"/>
  <c r="B4" i="25"/>
  <c r="B2" i="25"/>
  <c r="J4" i="75"/>
  <c r="J3" i="75"/>
  <c r="J2" i="75"/>
  <c r="B4" i="75"/>
  <c r="B2" i="75"/>
  <c r="J3" i="23"/>
  <c r="J4" i="23"/>
  <c r="J2" i="23"/>
  <c r="B4" i="23"/>
  <c r="B2" i="23"/>
  <c r="J3" i="22"/>
  <c r="J4" i="22"/>
  <c r="J2" i="22"/>
  <c r="B4" i="22"/>
  <c r="B2" i="22"/>
  <c r="J3" i="21"/>
  <c r="J4" i="21"/>
  <c r="J2" i="21"/>
  <c r="B4" i="21"/>
  <c r="B2" i="21"/>
  <c r="J3" i="20"/>
  <c r="J4" i="20"/>
  <c r="J2" i="20"/>
  <c r="B4" i="20"/>
  <c r="B2" i="20"/>
  <c r="K4" i="58"/>
  <c r="K3" i="58"/>
  <c r="K2" i="58"/>
  <c r="A4" i="58"/>
  <c r="A2" i="58"/>
  <c r="J3" i="19"/>
  <c r="J4" i="19"/>
  <c r="J2" i="19"/>
  <c r="B4" i="19"/>
  <c r="B2" i="19"/>
  <c r="J4" i="18"/>
  <c r="J3" i="18"/>
  <c r="J2" i="18"/>
  <c r="B4" i="18"/>
  <c r="B2" i="18"/>
  <c r="J3" i="54"/>
  <c r="J4" i="54"/>
  <c r="J2" i="54"/>
  <c r="B4" i="54"/>
  <c r="B2" i="54"/>
  <c r="J3" i="53"/>
  <c r="J4" i="53"/>
  <c r="J2" i="53"/>
  <c r="B4" i="53"/>
  <c r="B2" i="53"/>
  <c r="J3" i="52"/>
  <c r="J4" i="52"/>
  <c r="J2" i="52"/>
  <c r="B4" i="52"/>
  <c r="B2" i="52"/>
  <c r="J3" i="51"/>
  <c r="J4" i="51"/>
  <c r="J2" i="51"/>
  <c r="B4" i="51"/>
  <c r="B2" i="51"/>
  <c r="J3" i="55"/>
  <c r="J4" i="55"/>
  <c r="J2" i="55"/>
  <c r="A4" i="55"/>
  <c r="A2" i="55"/>
  <c r="J3" i="17"/>
  <c r="J4" i="17"/>
  <c r="J2" i="17"/>
  <c r="B4" i="17"/>
  <c r="B2" i="17"/>
  <c r="J3" i="50"/>
  <c r="J4" i="50"/>
  <c r="J2" i="50"/>
  <c r="B4" i="50"/>
  <c r="B2" i="50"/>
  <c r="J3" i="47"/>
  <c r="J4" i="47"/>
  <c r="J2" i="47"/>
  <c r="B4" i="47"/>
  <c r="B2" i="47"/>
  <c r="J4" i="16"/>
  <c r="J3" i="16"/>
  <c r="J2" i="16"/>
  <c r="B4" i="16"/>
  <c r="B2" i="16"/>
  <c r="U3" i="57"/>
  <c r="U2" i="57"/>
  <c r="U1" i="57"/>
  <c r="L3" i="57"/>
  <c r="L2" i="57"/>
  <c r="A3" i="57"/>
  <c r="A2" i="57"/>
  <c r="K4" i="49"/>
  <c r="K3" i="49"/>
  <c r="K2" i="49"/>
  <c r="A4" i="49"/>
  <c r="A2" i="49"/>
  <c r="J4" i="12"/>
  <c r="J3" i="12"/>
  <c r="J2" i="12"/>
  <c r="B4" i="12"/>
  <c r="B2" i="12"/>
  <c r="M4" i="46"/>
  <c r="M3" i="46"/>
  <c r="M2" i="46"/>
  <c r="A4" i="46"/>
  <c r="A2" i="46"/>
  <c r="J3" i="56"/>
  <c r="J2" i="56"/>
  <c r="J1" i="56"/>
  <c r="A3" i="56"/>
  <c r="A2" i="56"/>
  <c r="J4" i="15"/>
  <c r="J3" i="15"/>
  <c r="J2" i="15"/>
  <c r="B4" i="15"/>
  <c r="B2" i="15"/>
  <c r="L4" i="45"/>
  <c r="L3" i="45"/>
  <c r="L2" i="45"/>
  <c r="A4" i="45"/>
  <c r="A2" i="45"/>
  <c r="J3" i="44"/>
  <c r="J2" i="44"/>
  <c r="J1" i="44"/>
  <c r="A3" i="44"/>
  <c r="A2" i="44"/>
  <c r="K4" i="13"/>
  <c r="K3" i="13"/>
  <c r="K2" i="13"/>
  <c r="B4" i="13"/>
  <c r="B2" i="13"/>
  <c r="J4" i="11" l="1"/>
  <c r="L4" i="42"/>
  <c r="K4" i="43"/>
  <c r="K3" i="43"/>
  <c r="K2" i="43"/>
  <c r="B4" i="43"/>
  <c r="B2" i="43"/>
  <c r="L3" i="42"/>
  <c r="L2" i="42"/>
  <c r="B4" i="42"/>
  <c r="B2" i="42"/>
  <c r="J3" i="11"/>
  <c r="J2" i="11"/>
  <c r="B4" i="11"/>
  <c r="B2" i="11"/>
  <c r="I10" i="62" l="1"/>
  <c r="H10" i="62"/>
  <c r="E24" i="62"/>
  <c r="E25" i="62"/>
  <c r="D22" i="62"/>
  <c r="E22" i="62"/>
  <c r="C22" i="62"/>
  <c r="D21" i="62"/>
  <c r="E21" i="62"/>
  <c r="C21" i="62"/>
  <c r="D17" i="62"/>
  <c r="E17" i="62"/>
  <c r="C17" i="62"/>
  <c r="D13" i="62"/>
  <c r="E13" i="62"/>
  <c r="C13" i="62"/>
  <c r="D9" i="62"/>
  <c r="E9" i="62"/>
  <c r="C9" i="62"/>
  <c r="J10" i="39"/>
  <c r="F9" i="39"/>
  <c r="I9" i="39" s="1"/>
  <c r="I8" i="39"/>
  <c r="F8" i="39"/>
  <c r="F10" i="38"/>
  <c r="I10" i="38" s="1"/>
  <c r="I9" i="38"/>
  <c r="F9" i="38"/>
  <c r="F8" i="38"/>
  <c r="I8" i="38" s="1"/>
  <c r="G7" i="67"/>
  <c r="F7" i="67"/>
  <c r="H43" i="65"/>
  <c r="I43" i="65"/>
  <c r="F42" i="65"/>
  <c r="I42" i="65" s="1"/>
  <c r="F41" i="65"/>
  <c r="I41" i="65" s="1"/>
  <c r="F40" i="65"/>
  <c r="I40" i="65" s="1"/>
  <c r="F39" i="65"/>
  <c r="I39" i="65" s="1"/>
  <c r="F38" i="65"/>
  <c r="I38" i="65" s="1"/>
  <c r="F37" i="65"/>
  <c r="I37" i="65" s="1"/>
  <c r="F36" i="65"/>
  <c r="I36" i="65" s="1"/>
  <c r="F35" i="65"/>
  <c r="I35" i="65" s="1"/>
  <c r="F34" i="65"/>
  <c r="I34" i="65" s="1"/>
  <c r="F33" i="65"/>
  <c r="I33" i="65" s="1"/>
  <c r="F32" i="65"/>
  <c r="I32" i="65" s="1"/>
  <c r="F31" i="65"/>
  <c r="I31" i="65" s="1"/>
  <c r="F30" i="65"/>
  <c r="I30" i="65" s="1"/>
  <c r="F29" i="65"/>
  <c r="I29" i="65" s="1"/>
  <c r="F28" i="65"/>
  <c r="I28" i="65" s="1"/>
  <c r="F27" i="65"/>
  <c r="I27" i="65" s="1"/>
  <c r="F26" i="65"/>
  <c r="I26" i="65" s="1"/>
  <c r="F25" i="65"/>
  <c r="I25" i="65" s="1"/>
  <c r="F24" i="65"/>
  <c r="I24" i="65" s="1"/>
  <c r="F23" i="65"/>
  <c r="I23" i="65" s="1"/>
  <c r="I22" i="65"/>
  <c r="F22" i="65"/>
  <c r="F21" i="65"/>
  <c r="I21" i="65" s="1"/>
  <c r="F20" i="65"/>
  <c r="I20" i="65" s="1"/>
  <c r="F19" i="65"/>
  <c r="I19" i="65" s="1"/>
  <c r="F18" i="65"/>
  <c r="I18" i="65" s="1"/>
  <c r="F17" i="65"/>
  <c r="I17" i="65" s="1"/>
  <c r="F16" i="65"/>
  <c r="I16" i="65" s="1"/>
  <c r="F15" i="65"/>
  <c r="I15" i="65" s="1"/>
  <c r="F14" i="65"/>
  <c r="I14" i="65" s="1"/>
  <c r="F13" i="65"/>
  <c r="I13" i="65" s="1"/>
  <c r="F12" i="65"/>
  <c r="I12" i="65" s="1"/>
  <c r="F11" i="65"/>
  <c r="I11" i="65" s="1"/>
  <c r="F10" i="65"/>
  <c r="I10" i="65" s="1"/>
  <c r="F9" i="65"/>
  <c r="I9" i="65" s="1"/>
  <c r="F8" i="65"/>
  <c r="I8" i="65" s="1"/>
  <c r="F7" i="65"/>
  <c r="I7" i="65" s="1"/>
  <c r="D36" i="66"/>
  <c r="E36" i="66"/>
  <c r="G36" i="66"/>
  <c r="H36" i="66"/>
  <c r="C36" i="66"/>
  <c r="F35" i="66"/>
  <c r="I35" i="66" s="1"/>
  <c r="F34" i="66"/>
  <c r="I34" i="66" s="1"/>
  <c r="F33" i="66"/>
  <c r="I33" i="66" s="1"/>
  <c r="F32" i="66"/>
  <c r="I32" i="66" s="1"/>
  <c r="F31" i="66"/>
  <c r="I31" i="66" s="1"/>
  <c r="F30" i="66"/>
  <c r="I30" i="66" s="1"/>
  <c r="F29" i="66"/>
  <c r="I29" i="66" s="1"/>
  <c r="F28" i="66"/>
  <c r="I28" i="66" s="1"/>
  <c r="F27" i="66"/>
  <c r="I27" i="66" s="1"/>
  <c r="F26" i="66"/>
  <c r="I26" i="66" s="1"/>
  <c r="F25" i="66"/>
  <c r="I25" i="66" s="1"/>
  <c r="F24" i="66"/>
  <c r="I24" i="66" s="1"/>
  <c r="F23" i="66"/>
  <c r="I23" i="66" s="1"/>
  <c r="F22" i="66"/>
  <c r="I22" i="66" s="1"/>
  <c r="F21" i="66"/>
  <c r="I21" i="66" s="1"/>
  <c r="F20" i="66"/>
  <c r="I20" i="66" s="1"/>
  <c r="F19" i="66"/>
  <c r="I19" i="66" s="1"/>
  <c r="F18" i="66"/>
  <c r="I18" i="66" s="1"/>
  <c r="F17" i="66"/>
  <c r="I17" i="66" s="1"/>
  <c r="F16" i="66"/>
  <c r="I16" i="66" s="1"/>
  <c r="F15" i="66"/>
  <c r="I15" i="66" s="1"/>
  <c r="F14" i="66"/>
  <c r="I14" i="66" s="1"/>
  <c r="F13" i="66"/>
  <c r="I13" i="66" s="1"/>
  <c r="F12" i="66"/>
  <c r="I12" i="66" s="1"/>
  <c r="F11" i="66"/>
  <c r="I11" i="66" s="1"/>
  <c r="F10" i="66"/>
  <c r="I10" i="66" s="1"/>
  <c r="F9" i="66"/>
  <c r="I9" i="66" s="1"/>
  <c r="F8" i="66"/>
  <c r="I8" i="66" s="1"/>
  <c r="F7" i="66"/>
  <c r="F36" i="66" s="1"/>
  <c r="I8" i="37"/>
  <c r="F15" i="36"/>
  <c r="I15" i="36" s="1"/>
  <c r="F14" i="36"/>
  <c r="I14" i="36" s="1"/>
  <c r="F13" i="36"/>
  <c r="I13" i="36" s="1"/>
  <c r="F12" i="36"/>
  <c r="I12" i="36" s="1"/>
  <c r="F11" i="36"/>
  <c r="I11" i="36" s="1"/>
  <c r="F10" i="36"/>
  <c r="I10" i="36" s="1"/>
  <c r="F9" i="36"/>
  <c r="I9" i="36" s="1"/>
  <c r="F8" i="36"/>
  <c r="I8" i="36" s="1"/>
  <c r="F14" i="35"/>
  <c r="I14" i="35" s="1"/>
  <c r="I13" i="35"/>
  <c r="F13" i="35"/>
  <c r="F12" i="35"/>
  <c r="I12" i="35" s="1"/>
  <c r="F11" i="35"/>
  <c r="I11" i="35" s="1"/>
  <c r="F10" i="35"/>
  <c r="I10" i="35" s="1"/>
  <c r="F9" i="35"/>
  <c r="I9" i="35" s="1"/>
  <c r="F8" i="35"/>
  <c r="I8" i="35" s="1"/>
  <c r="F10" i="34"/>
  <c r="I10" i="34" s="1"/>
  <c r="F9" i="34"/>
  <c r="I9" i="34" s="1"/>
  <c r="F8" i="34"/>
  <c r="I8" i="34" s="1"/>
  <c r="F16" i="33"/>
  <c r="I16" i="33" s="1"/>
  <c r="F15" i="33"/>
  <c r="I15" i="33" s="1"/>
  <c r="F14" i="33"/>
  <c r="I14" i="33" s="1"/>
  <c r="F13" i="33"/>
  <c r="I13" i="33" s="1"/>
  <c r="I12" i="33"/>
  <c r="F12" i="33"/>
  <c r="F11" i="33"/>
  <c r="I11" i="33" s="1"/>
  <c r="F10" i="33"/>
  <c r="I10" i="33" s="1"/>
  <c r="F9" i="33"/>
  <c r="I9" i="33" s="1"/>
  <c r="F8" i="33"/>
  <c r="I8" i="33" s="1"/>
  <c r="F8" i="32"/>
  <c r="F16" i="32"/>
  <c r="I16" i="32" s="1"/>
  <c r="F15" i="32"/>
  <c r="I15" i="32" s="1"/>
  <c r="F14" i="32"/>
  <c r="I14" i="32" s="1"/>
  <c r="F13" i="32"/>
  <c r="I13" i="32" s="1"/>
  <c r="F12" i="32"/>
  <c r="I12" i="32" s="1"/>
  <c r="F11" i="32"/>
  <c r="I11" i="32" s="1"/>
  <c r="F10" i="32"/>
  <c r="I10" i="32" s="1"/>
  <c r="F9" i="32"/>
  <c r="I9" i="32" s="1"/>
  <c r="I8" i="32"/>
  <c r="F10" i="31"/>
  <c r="I10" i="31" s="1"/>
  <c r="I9" i="31"/>
  <c r="F9" i="31"/>
  <c r="F8" i="31"/>
  <c r="I8" i="31" s="1"/>
  <c r="H11" i="68"/>
  <c r="I10" i="68"/>
  <c r="F8" i="68"/>
  <c r="I8" i="68" s="1"/>
  <c r="F8" i="74"/>
  <c r="I8" i="74"/>
  <c r="F8" i="28"/>
  <c r="I8" i="28" s="1"/>
  <c r="F17" i="28"/>
  <c r="I17" i="28" s="1"/>
  <c r="F16" i="28"/>
  <c r="I16" i="28" s="1"/>
  <c r="F15" i="28"/>
  <c r="I15" i="28" s="1"/>
  <c r="F14" i="28"/>
  <c r="I14" i="28" s="1"/>
  <c r="F13" i="28"/>
  <c r="I13" i="28" s="1"/>
  <c r="F21" i="26"/>
  <c r="I21" i="26" s="1"/>
  <c r="F20" i="26"/>
  <c r="I20" i="26" s="1"/>
  <c r="F19" i="26"/>
  <c r="I19" i="26" s="1"/>
  <c r="F18" i="26"/>
  <c r="I18" i="26" s="1"/>
  <c r="F17" i="26"/>
  <c r="I17" i="26" s="1"/>
  <c r="F16" i="26"/>
  <c r="I16" i="26" s="1"/>
  <c r="F15" i="26"/>
  <c r="I15" i="26" s="1"/>
  <c r="I14" i="26"/>
  <c r="F14" i="26"/>
  <c r="F13" i="26"/>
  <c r="I13" i="26" s="1"/>
  <c r="F12" i="26"/>
  <c r="I12" i="26" s="1"/>
  <c r="F11" i="26"/>
  <c r="I11" i="26" s="1"/>
  <c r="I10" i="26"/>
  <c r="F10" i="26"/>
  <c r="F9" i="26"/>
  <c r="I9" i="26" s="1"/>
  <c r="F8" i="26"/>
  <c r="I8" i="26" s="1"/>
  <c r="F21" i="70"/>
  <c r="I21" i="70" s="1"/>
  <c r="I20" i="70"/>
  <c r="F20" i="70"/>
  <c r="F19" i="70"/>
  <c r="I19" i="70" s="1"/>
  <c r="I18" i="70"/>
  <c r="F18" i="70"/>
  <c r="F17" i="70"/>
  <c r="I17" i="70" s="1"/>
  <c r="I16" i="70"/>
  <c r="F16" i="70"/>
  <c r="F15" i="70"/>
  <c r="I15" i="70" s="1"/>
  <c r="I14" i="70"/>
  <c r="F14" i="70"/>
  <c r="F13" i="70"/>
  <c r="I13" i="70" s="1"/>
  <c r="I12" i="70"/>
  <c r="F12" i="70"/>
  <c r="F11" i="70"/>
  <c r="I11" i="70" s="1"/>
  <c r="I10" i="70"/>
  <c r="F10" i="70"/>
  <c r="F9" i="70"/>
  <c r="I9" i="70" s="1"/>
  <c r="I8" i="70"/>
  <c r="F8" i="70"/>
  <c r="F16" i="27"/>
  <c r="I16" i="27" s="1"/>
  <c r="I15" i="27"/>
  <c r="F15" i="27"/>
  <c r="F14" i="27"/>
  <c r="I14" i="27" s="1"/>
  <c r="I13" i="27"/>
  <c r="F13" i="27"/>
  <c r="F12" i="27"/>
  <c r="I12" i="27" s="1"/>
  <c r="I11" i="27"/>
  <c r="F11" i="27"/>
  <c r="F10" i="27"/>
  <c r="I10" i="27" s="1"/>
  <c r="I9" i="27"/>
  <c r="F9" i="27"/>
  <c r="F8" i="27"/>
  <c r="I8" i="27" s="1"/>
  <c r="F16" i="29"/>
  <c r="I16" i="29" s="1"/>
  <c r="F15" i="29"/>
  <c r="I15" i="29" s="1"/>
  <c r="F14" i="29"/>
  <c r="I14" i="29" s="1"/>
  <c r="F13" i="29"/>
  <c r="I13" i="29" s="1"/>
  <c r="F12" i="29"/>
  <c r="I12" i="29" s="1"/>
  <c r="F11" i="29"/>
  <c r="I11" i="29" s="1"/>
  <c r="F10" i="29"/>
  <c r="I10" i="29" s="1"/>
  <c r="F9" i="29"/>
  <c r="I9" i="29" s="1"/>
  <c r="F8" i="29"/>
  <c r="I8" i="29" s="1"/>
  <c r="F8" i="60"/>
  <c r="I8" i="60" s="1"/>
  <c r="F17" i="60"/>
  <c r="I17" i="60" s="1"/>
  <c r="F16" i="60"/>
  <c r="I16" i="60" s="1"/>
  <c r="F15" i="60"/>
  <c r="I15" i="60" s="1"/>
  <c r="I14" i="60"/>
  <c r="F14" i="60"/>
  <c r="F13" i="60"/>
  <c r="I13" i="60" s="1"/>
  <c r="F12" i="60"/>
  <c r="I12" i="60" s="1"/>
  <c r="F11" i="60"/>
  <c r="I11" i="60" s="1"/>
  <c r="F10" i="60"/>
  <c r="I10" i="60" s="1"/>
  <c r="F9" i="60"/>
  <c r="I9" i="60" s="1"/>
  <c r="F19" i="61"/>
  <c r="I19" i="61" s="1"/>
  <c r="I18" i="61"/>
  <c r="F18" i="61"/>
  <c r="F17" i="61"/>
  <c r="I17" i="61" s="1"/>
  <c r="I16" i="61"/>
  <c r="F16" i="61"/>
  <c r="F15" i="61"/>
  <c r="I15" i="61" s="1"/>
  <c r="I14" i="61"/>
  <c r="F14" i="61"/>
  <c r="F13" i="61"/>
  <c r="I13" i="61" s="1"/>
  <c r="I12" i="61"/>
  <c r="F12" i="61"/>
  <c r="F11" i="61"/>
  <c r="I11" i="61" s="1"/>
  <c r="I10" i="61"/>
  <c r="F10" i="61"/>
  <c r="F9" i="61"/>
  <c r="I9" i="61" s="1"/>
  <c r="I8" i="61"/>
  <c r="F8" i="61"/>
  <c r="F9" i="69"/>
  <c r="I9" i="69" s="1"/>
  <c r="F8" i="69"/>
  <c r="I8" i="69" s="1"/>
  <c r="I11" i="30"/>
  <c r="F11" i="30"/>
  <c r="I10" i="30"/>
  <c r="F10" i="30"/>
  <c r="I9" i="30"/>
  <c r="F9" i="30"/>
  <c r="I8" i="30"/>
  <c r="F8" i="30"/>
  <c r="I8" i="76"/>
  <c r="F8" i="76"/>
  <c r="F10" i="68"/>
  <c r="F9" i="68"/>
  <c r="I9" i="68" s="1"/>
  <c r="F11" i="76"/>
  <c r="I11" i="76" s="1"/>
  <c r="F10" i="76"/>
  <c r="I10" i="76" s="1"/>
  <c r="F9" i="76"/>
  <c r="I9" i="76" s="1"/>
  <c r="F12" i="76"/>
  <c r="F11" i="78"/>
  <c r="I11" i="78" s="1"/>
  <c r="F10" i="78"/>
  <c r="I10" i="78" s="1"/>
  <c r="F9" i="78"/>
  <c r="I9" i="78" s="1"/>
  <c r="F8" i="78"/>
  <c r="I8" i="78" s="1"/>
  <c r="J12" i="78"/>
  <c r="H12" i="78"/>
  <c r="G12" i="78"/>
  <c r="E12" i="78"/>
  <c r="D12" i="78"/>
  <c r="C12" i="78"/>
  <c r="J12" i="76"/>
  <c r="H12" i="76"/>
  <c r="G12" i="76"/>
  <c r="E12" i="76"/>
  <c r="D12" i="76"/>
  <c r="C12" i="76"/>
  <c r="J12" i="30"/>
  <c r="C12" i="30"/>
  <c r="D12" i="30"/>
  <c r="E12" i="30"/>
  <c r="G12" i="30"/>
  <c r="H12" i="30"/>
  <c r="J22" i="26"/>
  <c r="D35" i="71"/>
  <c r="G8" i="71"/>
  <c r="J13" i="75"/>
  <c r="H13" i="75"/>
  <c r="G13" i="75"/>
  <c r="E13" i="75"/>
  <c r="D13" i="75"/>
  <c r="C13" i="75"/>
  <c r="F12" i="75"/>
  <c r="I12" i="75" s="1"/>
  <c r="F11" i="75"/>
  <c r="I11" i="75" s="1"/>
  <c r="F10" i="75"/>
  <c r="I10" i="75" s="1"/>
  <c r="F9" i="75"/>
  <c r="I9" i="75" s="1"/>
  <c r="F8" i="75"/>
  <c r="F13" i="75" s="1"/>
  <c r="J13" i="74"/>
  <c r="H13" i="74"/>
  <c r="G13" i="74"/>
  <c r="E13" i="74"/>
  <c r="D13" i="74"/>
  <c r="C13" i="74"/>
  <c r="F12" i="74"/>
  <c r="I12" i="74" s="1"/>
  <c r="F11" i="74"/>
  <c r="I11" i="74" s="1"/>
  <c r="F10" i="74"/>
  <c r="I10" i="74" s="1"/>
  <c r="F9" i="74"/>
  <c r="I9" i="74" s="1"/>
  <c r="F13" i="74"/>
  <c r="F8" i="25"/>
  <c r="F12" i="25"/>
  <c r="I12" i="25" s="1"/>
  <c r="F11" i="25"/>
  <c r="I11" i="25" s="1"/>
  <c r="F10" i="25"/>
  <c r="I10" i="25" s="1"/>
  <c r="I9" i="25"/>
  <c r="F9" i="25"/>
  <c r="I8" i="25"/>
  <c r="I11" i="23"/>
  <c r="I10" i="23"/>
  <c r="I9" i="23"/>
  <c r="F10" i="23"/>
  <c r="F9" i="23"/>
  <c r="I8" i="23"/>
  <c r="F8" i="23"/>
  <c r="I8" i="22"/>
  <c r="F8" i="22"/>
  <c r="L8" i="24"/>
  <c r="G8" i="24"/>
  <c r="L13" i="24"/>
  <c r="L12" i="24"/>
  <c r="L11" i="24"/>
  <c r="L10" i="24"/>
  <c r="L9" i="24"/>
  <c r="G13" i="24"/>
  <c r="M13" i="24" s="1"/>
  <c r="G12" i="24"/>
  <c r="G11" i="24"/>
  <c r="G10" i="24"/>
  <c r="G9" i="24"/>
  <c r="I14" i="24"/>
  <c r="J14" i="24"/>
  <c r="K14" i="24"/>
  <c r="N13" i="24"/>
  <c r="N12" i="24"/>
  <c r="M12" i="24"/>
  <c r="N11" i="24"/>
  <c r="N10" i="24"/>
  <c r="N9" i="24"/>
  <c r="N8" i="24"/>
  <c r="F11" i="23"/>
  <c r="F15" i="22"/>
  <c r="I15" i="22" s="1"/>
  <c r="F14" i="22"/>
  <c r="I14" i="22" s="1"/>
  <c r="F13" i="22"/>
  <c r="I13" i="22" s="1"/>
  <c r="F12" i="22"/>
  <c r="I12" i="22" s="1"/>
  <c r="F11" i="22"/>
  <c r="I11" i="22" s="1"/>
  <c r="F10" i="22"/>
  <c r="I10" i="22" s="1"/>
  <c r="F9" i="22"/>
  <c r="I9" i="22" s="1"/>
  <c r="F16" i="21"/>
  <c r="I16" i="21" s="1"/>
  <c r="F15" i="21"/>
  <c r="I15" i="21" s="1"/>
  <c r="F14" i="21"/>
  <c r="I14" i="21" s="1"/>
  <c r="F13" i="21"/>
  <c r="I13" i="21" s="1"/>
  <c r="F12" i="21"/>
  <c r="I12" i="21" s="1"/>
  <c r="F11" i="21"/>
  <c r="I11" i="21" s="1"/>
  <c r="F10" i="21"/>
  <c r="I10" i="21" s="1"/>
  <c r="F9" i="21"/>
  <c r="I9" i="21" s="1"/>
  <c r="F8" i="21"/>
  <c r="I8" i="21" s="1"/>
  <c r="F15" i="20"/>
  <c r="I15" i="20" s="1"/>
  <c r="F14" i="20"/>
  <c r="I14" i="20" s="1"/>
  <c r="F13" i="20"/>
  <c r="I13" i="20" s="1"/>
  <c r="F12" i="20"/>
  <c r="I12" i="20" s="1"/>
  <c r="F11" i="20"/>
  <c r="I11" i="20" s="1"/>
  <c r="F10" i="20"/>
  <c r="I10" i="20" s="1"/>
  <c r="F9" i="20"/>
  <c r="I9" i="20" s="1"/>
  <c r="F8" i="20"/>
  <c r="I8" i="20" s="1"/>
  <c r="G8" i="58"/>
  <c r="K8" i="58" s="1"/>
  <c r="C17" i="19"/>
  <c r="G17" i="19"/>
  <c r="H17" i="19"/>
  <c r="F16" i="19"/>
  <c r="I16" i="19" s="1"/>
  <c r="I15" i="19"/>
  <c r="F15" i="19"/>
  <c r="F14" i="19"/>
  <c r="I14" i="19" s="1"/>
  <c r="F13" i="19"/>
  <c r="I13" i="19" s="1"/>
  <c r="F12" i="19"/>
  <c r="I12" i="19" s="1"/>
  <c r="F11" i="19"/>
  <c r="I11" i="19" s="1"/>
  <c r="F10" i="19"/>
  <c r="I10" i="19" s="1"/>
  <c r="F8" i="19"/>
  <c r="I8" i="19" s="1"/>
  <c r="F9" i="19"/>
  <c r="I9" i="19" s="1"/>
  <c r="J9" i="46"/>
  <c r="F14" i="18"/>
  <c r="I14" i="18" s="1"/>
  <c r="F13" i="18"/>
  <c r="I13" i="18" s="1"/>
  <c r="F12" i="18"/>
  <c r="I12" i="18" s="1"/>
  <c r="F11" i="18"/>
  <c r="I11" i="18" s="1"/>
  <c r="F10" i="18"/>
  <c r="I10" i="18" s="1"/>
  <c r="F9" i="18"/>
  <c r="I9" i="18" s="1"/>
  <c r="I15" i="18" s="1"/>
  <c r="F8" i="18"/>
  <c r="I8" i="18" s="1"/>
  <c r="I11" i="68" l="1"/>
  <c r="M10" i="24"/>
  <c r="L14" i="24"/>
  <c r="M9" i="24"/>
  <c r="N14" i="24"/>
  <c r="M8" i="24"/>
  <c r="I7" i="66"/>
  <c r="I36" i="66" s="1"/>
  <c r="I18" i="28"/>
  <c r="I22" i="26"/>
  <c r="F12" i="78"/>
  <c r="I12" i="78"/>
  <c r="I12" i="76"/>
  <c r="I12" i="30"/>
  <c r="F12" i="30"/>
  <c r="I8" i="75"/>
  <c r="I13" i="75" s="1"/>
  <c r="I13" i="74"/>
  <c r="M11" i="24"/>
  <c r="I17" i="19"/>
  <c r="F17" i="19"/>
  <c r="F18" i="54"/>
  <c r="I18" i="54" s="1"/>
  <c r="I17" i="54"/>
  <c r="F17" i="54"/>
  <c r="F16" i="54"/>
  <c r="I16" i="54" s="1"/>
  <c r="I15" i="54"/>
  <c r="F15" i="54"/>
  <c r="F14" i="54"/>
  <c r="I14" i="54" s="1"/>
  <c r="I13" i="54"/>
  <c r="F13" i="54"/>
  <c r="F12" i="54"/>
  <c r="I12" i="54" s="1"/>
  <c r="I11" i="54"/>
  <c r="F11" i="54"/>
  <c r="F10" i="54"/>
  <c r="I10" i="54" s="1"/>
  <c r="F9" i="54"/>
  <c r="I9" i="54" s="1"/>
  <c r="F8" i="54"/>
  <c r="I8" i="54" s="1"/>
  <c r="F16" i="53"/>
  <c r="I16" i="53" s="1"/>
  <c r="F15" i="53"/>
  <c r="I15" i="53" s="1"/>
  <c r="F14" i="53"/>
  <c r="I14" i="53" s="1"/>
  <c r="F13" i="53"/>
  <c r="I13" i="53" s="1"/>
  <c r="I12" i="53"/>
  <c r="F12" i="53"/>
  <c r="F11" i="53"/>
  <c r="I11" i="53" s="1"/>
  <c r="F10" i="53"/>
  <c r="I10" i="53" s="1"/>
  <c r="F9" i="53"/>
  <c r="I9" i="53" s="1"/>
  <c r="F8" i="53"/>
  <c r="I8" i="53" s="1"/>
  <c r="F8" i="47"/>
  <c r="I8" i="47" s="1"/>
  <c r="F19" i="52"/>
  <c r="I19" i="52" s="1"/>
  <c r="F18" i="52"/>
  <c r="I18" i="52" s="1"/>
  <c r="F17" i="52"/>
  <c r="I17" i="52" s="1"/>
  <c r="F16" i="52"/>
  <c r="I16" i="52" s="1"/>
  <c r="F15" i="52"/>
  <c r="I15" i="52" s="1"/>
  <c r="F14" i="52"/>
  <c r="I14" i="52" s="1"/>
  <c r="F13" i="52"/>
  <c r="I13" i="52" s="1"/>
  <c r="F12" i="52"/>
  <c r="I12" i="52" s="1"/>
  <c r="F11" i="52"/>
  <c r="I11" i="52" s="1"/>
  <c r="F10" i="52"/>
  <c r="I10" i="52" s="1"/>
  <c r="F9" i="52"/>
  <c r="I9" i="52" s="1"/>
  <c r="F8" i="52"/>
  <c r="I8" i="52" s="1"/>
  <c r="F13" i="51"/>
  <c r="I13" i="51" s="1"/>
  <c r="F12" i="51"/>
  <c r="I12" i="51" s="1"/>
  <c r="F11" i="51"/>
  <c r="I11" i="51" s="1"/>
  <c r="F10" i="51"/>
  <c r="I10" i="51" s="1"/>
  <c r="F9" i="51"/>
  <c r="I9" i="51" s="1"/>
  <c r="F8" i="51"/>
  <c r="I8" i="51" s="1"/>
  <c r="F8" i="55"/>
  <c r="J8" i="55"/>
  <c r="F15" i="17"/>
  <c r="I15" i="17" s="1"/>
  <c r="F14" i="17"/>
  <c r="I14" i="17" s="1"/>
  <c r="F13" i="17"/>
  <c r="I13" i="17" s="1"/>
  <c r="I12" i="17"/>
  <c r="F12" i="17"/>
  <c r="F11" i="17"/>
  <c r="I11" i="17" s="1"/>
  <c r="I10" i="17"/>
  <c r="F10" i="17"/>
  <c r="F9" i="17"/>
  <c r="I9" i="17" s="1"/>
  <c r="I8" i="17"/>
  <c r="F8" i="17"/>
  <c r="I8" i="50"/>
  <c r="F8" i="50"/>
  <c r="I21" i="50"/>
  <c r="F21" i="50"/>
  <c r="I20" i="50"/>
  <c r="F20" i="50"/>
  <c r="I19" i="50"/>
  <c r="F19" i="50"/>
  <c r="I18" i="50"/>
  <c r="F18" i="50"/>
  <c r="I17" i="50"/>
  <c r="F17" i="50"/>
  <c r="I16" i="50"/>
  <c r="F16" i="50"/>
  <c r="I15" i="50"/>
  <c r="F15" i="50"/>
  <c r="I14" i="50"/>
  <c r="F14" i="50"/>
  <c r="I13" i="50"/>
  <c r="F13" i="50"/>
  <c r="I12" i="50"/>
  <c r="F12" i="50"/>
  <c r="I11" i="50"/>
  <c r="F11" i="50"/>
  <c r="I10" i="50"/>
  <c r="F10" i="50"/>
  <c r="I9" i="50"/>
  <c r="F9" i="50"/>
  <c r="F16" i="47"/>
  <c r="I16" i="47" s="1"/>
  <c r="F15" i="47"/>
  <c r="I15" i="47" s="1"/>
  <c r="F14" i="47"/>
  <c r="I14" i="47" s="1"/>
  <c r="F13" i="47"/>
  <c r="I13" i="47" s="1"/>
  <c r="F12" i="47"/>
  <c r="I12" i="47" s="1"/>
  <c r="F11" i="47"/>
  <c r="I11" i="47" s="1"/>
  <c r="F10" i="47"/>
  <c r="I10" i="47" s="1"/>
  <c r="I9" i="47"/>
  <c r="F9" i="47"/>
  <c r="F21" i="16"/>
  <c r="I21" i="16" s="1"/>
  <c r="F20" i="16"/>
  <c r="I20" i="16" s="1"/>
  <c r="F19" i="16"/>
  <c r="I19" i="16" s="1"/>
  <c r="F18" i="16"/>
  <c r="I18" i="16" s="1"/>
  <c r="F17" i="16"/>
  <c r="I17" i="16" s="1"/>
  <c r="F16" i="16"/>
  <c r="I16" i="16" s="1"/>
  <c r="F15" i="16"/>
  <c r="I15" i="16" s="1"/>
  <c r="F14" i="16"/>
  <c r="I14" i="16" s="1"/>
  <c r="F13" i="16"/>
  <c r="I13" i="16" s="1"/>
  <c r="F12" i="16"/>
  <c r="I12" i="16" s="1"/>
  <c r="F11" i="16"/>
  <c r="I11" i="16" s="1"/>
  <c r="F10" i="16"/>
  <c r="I10" i="16" s="1"/>
  <c r="F9" i="16"/>
  <c r="I9" i="16" s="1"/>
  <c r="I8" i="16"/>
  <c r="F8" i="16"/>
  <c r="G7" i="57"/>
  <c r="G8" i="49"/>
  <c r="K8" i="49" s="1"/>
  <c r="I16" i="12"/>
  <c r="I15" i="12"/>
  <c r="I14" i="12"/>
  <c r="I13" i="12"/>
  <c r="I12" i="12"/>
  <c r="I11" i="12"/>
  <c r="I10" i="12"/>
  <c r="I9" i="12"/>
  <c r="I8" i="12"/>
  <c r="F16" i="12"/>
  <c r="F15" i="12"/>
  <c r="F14" i="12"/>
  <c r="F13" i="12"/>
  <c r="F12" i="12"/>
  <c r="F11" i="12"/>
  <c r="F10" i="12"/>
  <c r="F9" i="12"/>
  <c r="F8" i="12"/>
  <c r="M14" i="24" l="1"/>
  <c r="I20" i="15"/>
  <c r="I19" i="15"/>
  <c r="I18" i="15"/>
  <c r="I17" i="15"/>
  <c r="I16" i="15"/>
  <c r="I15" i="15"/>
  <c r="I14" i="15"/>
  <c r="I13" i="15"/>
  <c r="I12" i="15"/>
  <c r="I11" i="15"/>
  <c r="I10" i="15"/>
  <c r="I9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8" i="15"/>
  <c r="I8" i="15" s="1"/>
  <c r="J23" i="45"/>
  <c r="J22" i="45"/>
  <c r="J21" i="45"/>
  <c r="J20" i="45"/>
  <c r="J19" i="45"/>
  <c r="J18" i="45"/>
  <c r="J17" i="45"/>
  <c r="J16" i="45"/>
  <c r="J15" i="45"/>
  <c r="J14" i="45"/>
  <c r="J13" i="45"/>
  <c r="J12" i="45"/>
  <c r="J11" i="45"/>
  <c r="J10" i="45"/>
  <c r="J9" i="45"/>
  <c r="I46" i="44"/>
  <c r="H46" i="44"/>
  <c r="G46" i="44"/>
  <c r="E46" i="44"/>
  <c r="I21" i="13"/>
  <c r="H21" i="13"/>
  <c r="F21" i="13"/>
  <c r="E21" i="13"/>
  <c r="D21" i="13"/>
  <c r="K8" i="13"/>
  <c r="G20" i="13"/>
  <c r="J20" i="13" s="1"/>
  <c r="G19" i="13"/>
  <c r="J19" i="13" s="1"/>
  <c r="G18" i="13"/>
  <c r="J18" i="13" s="1"/>
  <c r="G17" i="13"/>
  <c r="J17" i="13" s="1"/>
  <c r="G16" i="13"/>
  <c r="J16" i="13" s="1"/>
  <c r="G15" i="13"/>
  <c r="J15" i="13" s="1"/>
  <c r="G14" i="13"/>
  <c r="J14" i="13" s="1"/>
  <c r="G13" i="13"/>
  <c r="J13" i="13" s="1"/>
  <c r="G12" i="13"/>
  <c r="J12" i="13" s="1"/>
  <c r="G11" i="13"/>
  <c r="J11" i="13" s="1"/>
  <c r="G10" i="13"/>
  <c r="J10" i="13" s="1"/>
  <c r="G9" i="13"/>
  <c r="J9" i="13" s="1"/>
  <c r="J8" i="13"/>
  <c r="G11" i="42"/>
  <c r="F11" i="42"/>
  <c r="E11" i="42"/>
  <c r="D11" i="42"/>
  <c r="C11" i="42"/>
  <c r="D14" i="11"/>
  <c r="J14" i="11"/>
  <c r="H14" i="11"/>
  <c r="G14" i="11"/>
  <c r="E14" i="11"/>
  <c r="C14" i="11"/>
  <c r="I13" i="11"/>
  <c r="I12" i="11"/>
  <c r="I11" i="11"/>
  <c r="I10" i="11"/>
  <c r="F13" i="11"/>
  <c r="F12" i="11"/>
  <c r="F11" i="11"/>
  <c r="F10" i="11"/>
  <c r="F9" i="11"/>
  <c r="I9" i="11" s="1"/>
  <c r="F8" i="11"/>
  <c r="I8" i="11" s="1"/>
  <c r="J21" i="13" l="1"/>
  <c r="G21" i="13"/>
  <c r="I14" i="11"/>
  <c r="F14" i="11"/>
  <c r="J11" i="37" l="1"/>
  <c r="C11" i="37" l="1"/>
  <c r="F11" i="37" s="1"/>
  <c r="I9" i="37"/>
  <c r="I11" i="37" s="1"/>
  <c r="F10" i="37"/>
  <c r="I10" i="37" s="1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 l="1"/>
  <c r="D28" i="43"/>
  <c r="E28" i="43"/>
  <c r="G10" i="42"/>
  <c r="J17" i="27" l="1"/>
  <c r="F20" i="49" l="1"/>
  <c r="H20" i="49"/>
  <c r="I20" i="49"/>
  <c r="J20" i="49"/>
  <c r="G10" i="49"/>
  <c r="K10" i="49" s="1"/>
  <c r="G12" i="49"/>
  <c r="G13" i="49"/>
  <c r="G14" i="49"/>
  <c r="G15" i="49"/>
  <c r="G16" i="49"/>
  <c r="G17" i="49"/>
  <c r="G18" i="49"/>
  <c r="G19" i="49"/>
  <c r="G9" i="49"/>
  <c r="K9" i="49" s="1"/>
  <c r="G9" i="58"/>
  <c r="K9" i="58" s="1"/>
  <c r="G10" i="58"/>
  <c r="K10" i="58" s="1"/>
  <c r="G11" i="58"/>
  <c r="K11" i="58" s="1"/>
  <c r="G12" i="58"/>
  <c r="K12" i="58" s="1"/>
  <c r="G13" i="58"/>
  <c r="K13" i="58" s="1"/>
  <c r="G14" i="58"/>
  <c r="K14" i="58" s="1"/>
  <c r="G15" i="58"/>
  <c r="K15" i="58" s="1"/>
  <c r="G16" i="58"/>
  <c r="K16" i="58" s="1"/>
  <c r="G17" i="58"/>
  <c r="K17" i="58" s="1"/>
  <c r="G18" i="58"/>
  <c r="K18" i="58" s="1"/>
  <c r="G19" i="58"/>
  <c r="K19" i="58" s="1"/>
  <c r="G20" i="58"/>
  <c r="K20" i="58" s="1"/>
  <c r="G21" i="58"/>
  <c r="K21" i="58" s="1"/>
  <c r="G22" i="58"/>
  <c r="K22" i="58" s="1"/>
  <c r="G23" i="58"/>
  <c r="K23" i="58" s="1"/>
  <c r="F24" i="58"/>
  <c r="G24" i="58" l="1"/>
  <c r="F9" i="55"/>
  <c r="J9" i="55" s="1"/>
  <c r="F10" i="55"/>
  <c r="J10" i="55" s="1"/>
  <c r="F11" i="55"/>
  <c r="J11" i="55" s="1"/>
  <c r="F12" i="55"/>
  <c r="J12" i="55" s="1"/>
  <c r="F13" i="55"/>
  <c r="J13" i="55" s="1"/>
  <c r="F14" i="55"/>
  <c r="J14" i="55" s="1"/>
  <c r="F15" i="55"/>
  <c r="J15" i="55" s="1"/>
  <c r="F16" i="55"/>
  <c r="J16" i="55" s="1"/>
  <c r="F17" i="55"/>
  <c r="J17" i="55" s="1"/>
  <c r="E18" i="55"/>
  <c r="K12" i="49"/>
  <c r="K13" i="49"/>
  <c r="K14" i="49"/>
  <c r="K15" i="49"/>
  <c r="K16" i="49"/>
  <c r="K17" i="49"/>
  <c r="K18" i="49"/>
  <c r="K19" i="49"/>
  <c r="E20" i="49" l="1"/>
  <c r="G11" i="49"/>
  <c r="K11" i="49" s="1"/>
  <c r="F18" i="55"/>
  <c r="H18" i="55"/>
  <c r="G18" i="55"/>
  <c r="D18" i="55"/>
  <c r="G20" i="49" l="1"/>
  <c r="G9" i="71"/>
  <c r="G10" i="71"/>
  <c r="G11" i="71"/>
  <c r="G12" i="71"/>
  <c r="G13" i="71"/>
  <c r="G14" i="71"/>
  <c r="G15" i="71"/>
  <c r="G16" i="71"/>
  <c r="G17" i="71"/>
  <c r="G18" i="71"/>
  <c r="G19" i="71"/>
  <c r="G20" i="71"/>
  <c r="G21" i="71"/>
  <c r="G22" i="71"/>
  <c r="G23" i="71"/>
  <c r="G24" i="71"/>
  <c r="G25" i="71"/>
  <c r="G26" i="71"/>
  <c r="G27" i="71"/>
  <c r="G28" i="71"/>
  <c r="G29" i="71"/>
  <c r="G30" i="71"/>
  <c r="G31" i="71"/>
  <c r="G32" i="71"/>
  <c r="G33" i="71"/>
  <c r="G34" i="71"/>
  <c r="F35" i="71"/>
  <c r="E35" i="71"/>
  <c r="G35" i="71" l="1"/>
  <c r="K20" i="49"/>
  <c r="J22" i="70"/>
  <c r="I22" i="70"/>
  <c r="H22" i="70"/>
  <c r="G22" i="70"/>
  <c r="F22" i="70"/>
  <c r="E22" i="70"/>
  <c r="D22" i="70"/>
  <c r="C22" i="70"/>
  <c r="D22" i="26"/>
  <c r="E22" i="26"/>
  <c r="F22" i="26"/>
  <c r="G22" i="26"/>
  <c r="H22" i="26"/>
  <c r="C22" i="26"/>
  <c r="J10" i="69" l="1"/>
  <c r="I10" i="69"/>
  <c r="H10" i="69"/>
  <c r="G10" i="69"/>
  <c r="F10" i="69"/>
  <c r="E10" i="69"/>
  <c r="D10" i="69"/>
  <c r="C10" i="69"/>
  <c r="J11" i="68" l="1"/>
  <c r="G11" i="68"/>
  <c r="F11" i="68"/>
  <c r="E11" i="68"/>
  <c r="D11" i="68"/>
  <c r="C11" i="68"/>
  <c r="G40" i="67" l="1"/>
  <c r="G8" i="67"/>
  <c r="G9" i="67"/>
  <c r="G10" i="67"/>
  <c r="G11" i="67"/>
  <c r="G12" i="67"/>
  <c r="G13" i="67"/>
  <c r="G14" i="67"/>
  <c r="G15" i="67"/>
  <c r="G16" i="67"/>
  <c r="G17" i="67"/>
  <c r="G18" i="67"/>
  <c r="G19" i="67"/>
  <c r="G20" i="67"/>
  <c r="G21" i="67"/>
  <c r="G22" i="67"/>
  <c r="G23" i="67"/>
  <c r="G24" i="67"/>
  <c r="G25" i="67"/>
  <c r="G26" i="67"/>
  <c r="G27" i="67"/>
  <c r="G28" i="67"/>
  <c r="G29" i="67"/>
  <c r="G30" i="67"/>
  <c r="G31" i="67"/>
  <c r="G32" i="67"/>
  <c r="G33" i="67"/>
  <c r="G34" i="67"/>
  <c r="G35" i="67"/>
  <c r="G36" i="67"/>
  <c r="G37" i="67"/>
  <c r="G38" i="67"/>
  <c r="G39" i="67"/>
  <c r="G41" i="67"/>
  <c r="G42" i="67"/>
  <c r="G43" i="67"/>
  <c r="G44" i="67"/>
  <c r="G45" i="67"/>
  <c r="G46" i="67"/>
  <c r="G47" i="67"/>
  <c r="G48" i="67"/>
  <c r="G49" i="67"/>
  <c r="G50" i="67"/>
  <c r="F8" i="67"/>
  <c r="F9" i="67"/>
  <c r="F10" i="67"/>
  <c r="F11" i="67"/>
  <c r="F12" i="67"/>
  <c r="F13" i="67"/>
  <c r="F14" i="67"/>
  <c r="F15" i="67"/>
  <c r="F16" i="67"/>
  <c r="F17" i="67"/>
  <c r="F18" i="67"/>
  <c r="F19" i="67"/>
  <c r="F20" i="67"/>
  <c r="F21" i="67"/>
  <c r="F22" i="67"/>
  <c r="F23" i="67"/>
  <c r="F24" i="67"/>
  <c r="F25" i="67"/>
  <c r="F26" i="67"/>
  <c r="F27" i="67"/>
  <c r="F28" i="67"/>
  <c r="F29" i="67"/>
  <c r="F30" i="67"/>
  <c r="F31" i="67"/>
  <c r="F32" i="67"/>
  <c r="F33" i="67"/>
  <c r="F34" i="67"/>
  <c r="F35" i="67"/>
  <c r="F36" i="67"/>
  <c r="F37" i="67"/>
  <c r="F38" i="67"/>
  <c r="F39" i="67"/>
  <c r="F40" i="67"/>
  <c r="F41" i="67"/>
  <c r="F42" i="67"/>
  <c r="F43" i="67"/>
  <c r="F44" i="67"/>
  <c r="F45" i="67"/>
  <c r="F46" i="67"/>
  <c r="F47" i="67"/>
  <c r="F48" i="67"/>
  <c r="F49" i="67"/>
  <c r="F50" i="67"/>
  <c r="C51" i="67"/>
  <c r="E51" i="67"/>
  <c r="G43" i="65"/>
  <c r="J43" i="65"/>
  <c r="F51" i="67" l="1"/>
  <c r="G51" i="67"/>
  <c r="E43" i="65"/>
  <c r="D43" i="65"/>
  <c r="C43" i="65"/>
  <c r="F43" i="65" l="1"/>
  <c r="E26" i="62" l="1"/>
  <c r="I25" i="62"/>
  <c r="J25" i="62"/>
  <c r="H25" i="62"/>
  <c r="I20" i="62"/>
  <c r="J20" i="62"/>
  <c r="H20" i="62"/>
  <c r="I15" i="62"/>
  <c r="J15" i="62"/>
  <c r="H15" i="62"/>
  <c r="J10" i="62"/>
  <c r="J26" i="62" l="1"/>
  <c r="I26" i="62"/>
  <c r="H26" i="62"/>
  <c r="J20" i="61" l="1"/>
  <c r="I20" i="61"/>
  <c r="H20" i="61"/>
  <c r="G20" i="61"/>
  <c r="F20" i="61"/>
  <c r="E20" i="61"/>
  <c r="D20" i="61"/>
  <c r="C20" i="61"/>
  <c r="J18" i="60"/>
  <c r="I18" i="60"/>
  <c r="H18" i="60"/>
  <c r="G18" i="60"/>
  <c r="F18" i="60"/>
  <c r="E18" i="60"/>
  <c r="D18" i="60"/>
  <c r="C18" i="60"/>
  <c r="E24" i="58" l="1"/>
  <c r="H24" i="58"/>
  <c r="I24" i="58"/>
  <c r="J24" i="58"/>
  <c r="D24" i="58"/>
  <c r="K24" i="58" l="1"/>
  <c r="C39" i="57"/>
  <c r="D39" i="57"/>
  <c r="E39" i="57"/>
  <c r="F39" i="57"/>
  <c r="I39" i="57"/>
  <c r="J39" i="57"/>
  <c r="K39" i="57"/>
  <c r="L39" i="57"/>
  <c r="P39" i="57"/>
  <c r="B39" i="57"/>
  <c r="T39" i="57"/>
  <c r="G38" i="57" l="1"/>
  <c r="H39" i="57"/>
  <c r="G37" i="57"/>
  <c r="G36" i="57"/>
  <c r="G35" i="57"/>
  <c r="G34" i="57"/>
  <c r="G33" i="57"/>
  <c r="M8" i="57" l="1"/>
  <c r="M9" i="57"/>
  <c r="M10" i="57"/>
  <c r="M11" i="57"/>
  <c r="M12" i="57"/>
  <c r="M13" i="57"/>
  <c r="M14" i="57"/>
  <c r="M15" i="57"/>
  <c r="M16" i="57"/>
  <c r="M17" i="57"/>
  <c r="N17" i="57" s="1"/>
  <c r="M18" i="57"/>
  <c r="M19" i="57"/>
  <c r="M20" i="57"/>
  <c r="M21" i="57"/>
  <c r="N21" i="57" s="1"/>
  <c r="M22" i="57"/>
  <c r="M23" i="57"/>
  <c r="M24" i="57"/>
  <c r="M25" i="57"/>
  <c r="N25" i="57" s="1"/>
  <c r="M26" i="57"/>
  <c r="M27" i="57"/>
  <c r="M28" i="57"/>
  <c r="M29" i="57"/>
  <c r="N29" i="57" s="1"/>
  <c r="M30" i="57"/>
  <c r="M31" i="57"/>
  <c r="M32" i="57"/>
  <c r="M33" i="57"/>
  <c r="N33" i="57" s="1"/>
  <c r="M34" i="57"/>
  <c r="N34" i="57" s="1"/>
  <c r="M35" i="57"/>
  <c r="N35" i="57" s="1"/>
  <c r="M36" i="57"/>
  <c r="N36" i="57" s="1"/>
  <c r="M37" i="57"/>
  <c r="N37" i="57" s="1"/>
  <c r="M38" i="57"/>
  <c r="N38" i="57" s="1"/>
  <c r="M7" i="57"/>
  <c r="N7" i="57" s="1"/>
  <c r="G18" i="57"/>
  <c r="G19" i="57"/>
  <c r="G20" i="57"/>
  <c r="G21" i="57"/>
  <c r="G22" i="57"/>
  <c r="G23" i="57"/>
  <c r="G24" i="57"/>
  <c r="G25" i="57"/>
  <c r="G26" i="57"/>
  <c r="G27" i="57"/>
  <c r="G28" i="57"/>
  <c r="G29" i="57"/>
  <c r="G30" i="57"/>
  <c r="G31" i="57"/>
  <c r="G32" i="57"/>
  <c r="G17" i="57"/>
  <c r="G16" i="57"/>
  <c r="G8" i="57"/>
  <c r="G9" i="57"/>
  <c r="G10" i="57"/>
  <c r="G11" i="57"/>
  <c r="N11" i="57" s="1"/>
  <c r="G12" i="57"/>
  <c r="G13" i="57"/>
  <c r="G14" i="57"/>
  <c r="G15" i="57"/>
  <c r="N9" i="57" l="1"/>
  <c r="N30" i="57"/>
  <c r="N26" i="57"/>
  <c r="N22" i="57"/>
  <c r="N18" i="57"/>
  <c r="N14" i="57"/>
  <c r="N10" i="57"/>
  <c r="N31" i="57"/>
  <c r="N27" i="57"/>
  <c r="N23" i="57"/>
  <c r="N19" i="57"/>
  <c r="N15" i="57"/>
  <c r="N13" i="57"/>
  <c r="N32" i="57"/>
  <c r="N28" i="57"/>
  <c r="N24" i="57"/>
  <c r="N20" i="57"/>
  <c r="N16" i="57"/>
  <c r="G39" i="57"/>
  <c r="M39" i="57"/>
  <c r="N12" i="57"/>
  <c r="N8" i="57"/>
  <c r="I20" i="56"/>
  <c r="H20" i="56"/>
  <c r="G20" i="56"/>
  <c r="E20" i="56"/>
  <c r="Q39" i="57" l="1"/>
  <c r="R39" i="57"/>
  <c r="N39" i="57"/>
  <c r="I18" i="55" l="1"/>
  <c r="J18" i="55"/>
  <c r="D20" i="49"/>
  <c r="J19" i="54" l="1"/>
  <c r="F19" i="54"/>
  <c r="E19" i="54"/>
  <c r="D19" i="54"/>
  <c r="C19" i="54"/>
  <c r="I19" i="54"/>
  <c r="H19" i="54"/>
  <c r="G19" i="54"/>
  <c r="J17" i="53" l="1"/>
  <c r="E17" i="53"/>
  <c r="D17" i="53"/>
  <c r="C17" i="53"/>
  <c r="I17" i="53"/>
  <c r="H17" i="53"/>
  <c r="G17" i="53"/>
  <c r="F17" i="53"/>
  <c r="J20" i="52"/>
  <c r="I20" i="52"/>
  <c r="H20" i="52"/>
  <c r="G20" i="52"/>
  <c r="F20" i="52"/>
  <c r="E20" i="52"/>
  <c r="D20" i="52"/>
  <c r="C20" i="52"/>
  <c r="J14" i="51"/>
  <c r="I14" i="51"/>
  <c r="H14" i="51"/>
  <c r="G14" i="51"/>
  <c r="F14" i="51"/>
  <c r="E14" i="51"/>
  <c r="D14" i="51"/>
  <c r="C14" i="51"/>
  <c r="J22" i="50" l="1"/>
  <c r="I22" i="50"/>
  <c r="H22" i="50"/>
  <c r="G22" i="50"/>
  <c r="F22" i="50"/>
  <c r="E22" i="50"/>
  <c r="D22" i="50"/>
  <c r="C22" i="50"/>
  <c r="C22" i="16" l="1"/>
  <c r="D17" i="47"/>
  <c r="E17" i="47"/>
  <c r="F17" i="47"/>
  <c r="G17" i="47"/>
  <c r="H17" i="47"/>
  <c r="I17" i="47"/>
  <c r="J17" i="47"/>
  <c r="C17" i="47"/>
  <c r="J10" i="46" l="1"/>
  <c r="J11" i="46"/>
  <c r="J12" i="46"/>
  <c r="J13" i="46"/>
  <c r="J14" i="46"/>
  <c r="J15" i="46"/>
  <c r="J16" i="46"/>
  <c r="J17" i="46"/>
  <c r="J18" i="46"/>
  <c r="J19" i="46"/>
  <c r="J20" i="46"/>
  <c r="J21" i="46"/>
  <c r="M22" i="46" l="1"/>
  <c r="L22" i="46"/>
  <c r="K22" i="46"/>
  <c r="J22" i="46"/>
  <c r="I22" i="46"/>
  <c r="H22" i="46"/>
  <c r="G22" i="46"/>
  <c r="H24" i="45" l="1"/>
  <c r="I24" i="45"/>
  <c r="J24" i="45"/>
  <c r="G24" i="45" l="1"/>
  <c r="C28" i="43" l="1"/>
  <c r="D22" i="16" l="1"/>
  <c r="E22" i="16"/>
  <c r="F22" i="16"/>
  <c r="G22" i="16"/>
  <c r="H22" i="16"/>
  <c r="I22" i="16"/>
  <c r="J22" i="16"/>
  <c r="J16" i="36" l="1"/>
  <c r="D15" i="35"/>
  <c r="E15" i="35"/>
  <c r="F15" i="35"/>
  <c r="G15" i="35"/>
  <c r="H15" i="35"/>
  <c r="I15" i="35"/>
  <c r="J15" i="35"/>
  <c r="C15" i="35"/>
  <c r="D11" i="34"/>
  <c r="E11" i="34"/>
  <c r="G11" i="34"/>
  <c r="H11" i="34"/>
  <c r="I11" i="34"/>
  <c r="J11" i="34"/>
  <c r="C11" i="34"/>
  <c r="F11" i="34" s="1"/>
  <c r="D17" i="33"/>
  <c r="E17" i="33"/>
  <c r="F17" i="33"/>
  <c r="G17" i="33"/>
  <c r="H17" i="33"/>
  <c r="I17" i="33"/>
  <c r="J17" i="33"/>
  <c r="C17" i="33"/>
  <c r="J11" i="31"/>
  <c r="D17" i="12" l="1"/>
  <c r="E17" i="12"/>
  <c r="F17" i="12"/>
  <c r="G17" i="12"/>
  <c r="H17" i="12"/>
  <c r="I17" i="12"/>
  <c r="J17" i="12"/>
  <c r="C17" i="12"/>
  <c r="J16" i="17"/>
  <c r="I16" i="17"/>
  <c r="H16" i="17"/>
  <c r="G16" i="17"/>
  <c r="F16" i="17"/>
  <c r="E16" i="17"/>
  <c r="D16" i="17"/>
  <c r="C16" i="17"/>
  <c r="D18" i="28"/>
  <c r="E18" i="28"/>
  <c r="F18" i="28"/>
  <c r="G18" i="28"/>
  <c r="H18" i="28"/>
  <c r="J18" i="28"/>
  <c r="C18" i="28"/>
  <c r="D17" i="27"/>
  <c r="E17" i="27"/>
  <c r="F17" i="27"/>
  <c r="G17" i="27"/>
  <c r="H17" i="27"/>
  <c r="I17" i="27"/>
  <c r="C17" i="27"/>
  <c r="H14" i="24"/>
  <c r="D17" i="21" l="1"/>
  <c r="E17" i="21"/>
  <c r="F17" i="21"/>
  <c r="G17" i="21"/>
  <c r="H17" i="21"/>
  <c r="I17" i="21"/>
  <c r="J17" i="21"/>
  <c r="C17" i="21"/>
  <c r="K11" i="42" l="1"/>
  <c r="I10" i="39" l="1"/>
  <c r="H10" i="39"/>
  <c r="G10" i="39"/>
  <c r="F10" i="39"/>
  <c r="E10" i="39"/>
  <c r="D10" i="39"/>
  <c r="C10" i="39"/>
  <c r="J11" i="38"/>
  <c r="I11" i="38"/>
  <c r="H11" i="38"/>
  <c r="G11" i="38"/>
  <c r="F11" i="38"/>
  <c r="E11" i="38"/>
  <c r="D11" i="38"/>
  <c r="C11" i="38"/>
  <c r="I16" i="36" l="1"/>
  <c r="H16" i="36"/>
  <c r="G16" i="36"/>
  <c r="F16" i="36"/>
  <c r="E16" i="36"/>
  <c r="D16" i="36"/>
  <c r="C16" i="36"/>
  <c r="J17" i="32"/>
  <c r="I17" i="32"/>
  <c r="H17" i="32"/>
  <c r="G17" i="32"/>
  <c r="F17" i="32"/>
  <c r="E17" i="32"/>
  <c r="D17" i="32"/>
  <c r="C17" i="32"/>
  <c r="I11" i="31"/>
  <c r="H11" i="31"/>
  <c r="G11" i="31"/>
  <c r="F11" i="31"/>
  <c r="E11" i="31"/>
  <c r="D11" i="31"/>
  <c r="C11" i="31"/>
  <c r="J17" i="29" l="1"/>
  <c r="I17" i="29"/>
  <c r="H17" i="29"/>
  <c r="G17" i="29"/>
  <c r="F17" i="29"/>
  <c r="E17" i="29"/>
  <c r="D17" i="29"/>
  <c r="C17" i="29"/>
  <c r="J13" i="25" l="1"/>
  <c r="I13" i="25"/>
  <c r="H13" i="25"/>
  <c r="G13" i="25"/>
  <c r="F13" i="25"/>
  <c r="E13" i="25"/>
  <c r="D13" i="25"/>
  <c r="C13" i="25"/>
  <c r="G14" i="24"/>
  <c r="F14" i="24"/>
  <c r="E14" i="24"/>
  <c r="D14" i="24"/>
  <c r="C14" i="24"/>
  <c r="J12" i="23"/>
  <c r="I12" i="23"/>
  <c r="H12" i="23"/>
  <c r="G12" i="23"/>
  <c r="F12" i="23"/>
  <c r="E12" i="23"/>
  <c r="D12" i="23"/>
  <c r="C12" i="23"/>
  <c r="J16" i="22"/>
  <c r="I16" i="22"/>
  <c r="H16" i="22"/>
  <c r="G16" i="22"/>
  <c r="F16" i="22"/>
  <c r="E16" i="22"/>
  <c r="D16" i="22"/>
  <c r="C16" i="22"/>
  <c r="J16" i="20"/>
  <c r="I16" i="20"/>
  <c r="H16" i="20"/>
  <c r="G16" i="20"/>
  <c r="F16" i="20"/>
  <c r="E16" i="20"/>
  <c r="D16" i="20"/>
  <c r="C16" i="20"/>
  <c r="J17" i="19"/>
  <c r="E17" i="19"/>
  <c r="D17" i="19"/>
  <c r="J15" i="18" l="1"/>
  <c r="H15" i="18"/>
  <c r="G15" i="18"/>
  <c r="F15" i="18"/>
  <c r="E15" i="18"/>
  <c r="D15" i="18"/>
  <c r="C15" i="18"/>
  <c r="J21" i="15"/>
  <c r="I21" i="15"/>
  <c r="H21" i="15"/>
  <c r="G21" i="15"/>
  <c r="F21" i="15"/>
  <c r="E21" i="15"/>
  <c r="D21" i="15"/>
  <c r="C21" i="15"/>
</calcChain>
</file>

<file path=xl/sharedStrings.xml><?xml version="1.0" encoding="utf-8"?>
<sst xmlns="http://schemas.openxmlformats.org/spreadsheetml/2006/main" count="1000" uniqueCount="264">
  <si>
    <t>تاریخ تهیه :</t>
  </si>
  <si>
    <t>تهیه کننده :</t>
  </si>
  <si>
    <t>بررسی کننده:</t>
  </si>
  <si>
    <t xml:space="preserve">عطف </t>
  </si>
  <si>
    <t xml:space="preserve">اصلاحات پیشنهادی </t>
  </si>
  <si>
    <t xml:space="preserve">اصلاحات طبقه بندی </t>
  </si>
  <si>
    <t>بدهکار</t>
  </si>
  <si>
    <t>بستانکار</t>
  </si>
  <si>
    <t xml:space="preserve">شـــــــــــــــــــــــرح </t>
  </si>
  <si>
    <t>موسسه حسابرسی و خدمات مالی یکتا تدبیر(حسابداران رسمی)</t>
  </si>
  <si>
    <t>صندوق ارزی</t>
  </si>
  <si>
    <t>اوراق بهادار</t>
  </si>
  <si>
    <t>تنخواه گردان ریالی</t>
  </si>
  <si>
    <t>بانک جاری ریالی</t>
  </si>
  <si>
    <t>بانک جاری ارزی</t>
  </si>
  <si>
    <t>وجوه در راه</t>
  </si>
  <si>
    <t>جمع کل</t>
  </si>
  <si>
    <t>موضوع : کاربرگ اصلی موجودی نقد و بانک</t>
  </si>
  <si>
    <t>اسناد دریافتنی تجاری</t>
  </si>
  <si>
    <t>موضوع : کاربرگ فرعی بانک جاری ریالی</t>
  </si>
  <si>
    <t>موضوع : کاربرگ اصلی حسابها و اسناد دریافتنی تجاری</t>
  </si>
  <si>
    <t>موضوع : کاربرگ اصلی سایر حسابها و اسناد دریافتنی</t>
  </si>
  <si>
    <t>موضوع : کاربرگ اصلی موجودی های مواد و کالا</t>
  </si>
  <si>
    <t>موضوع : کاربرگ اصلی پیش پرداختها و سفارشات و سپرده ها</t>
  </si>
  <si>
    <t>موضوع : کاربرگ فرعی پیش پرداخت پیمانکاران</t>
  </si>
  <si>
    <t>موضوع : کاربرگ اصلی دارائی های ثابت مشهود</t>
  </si>
  <si>
    <t>ارزش دفتری</t>
  </si>
  <si>
    <t>خرید طی دوره</t>
  </si>
  <si>
    <t>بهای تمام شده - ریال</t>
  </si>
  <si>
    <t>استهلاک سالجاری</t>
  </si>
  <si>
    <t>استهلاک انباشته - ریال</t>
  </si>
  <si>
    <t>موضوع : کاربرگ اصلی دارائی های نامشهود و سایر دارائیها</t>
  </si>
  <si>
    <t>موضوع : کاربرگ اصلی سایرحسابها و اسناد پرداختنی و ذخائر</t>
  </si>
  <si>
    <t>موضوع : کاربرگ فرعی سایرحسابها و اسناد پرداختنی تجاری</t>
  </si>
  <si>
    <t>موضوع : کاربرگ اصلی پیش دریافتها</t>
  </si>
  <si>
    <t>موضوع : کاربرگ اصلی فروش</t>
  </si>
  <si>
    <t>موضوع : کاربرگ فرعی فروش کالا و محصولات</t>
  </si>
  <si>
    <t>موضوع : کاربرگ فرعی درآمد حاصل از ارائه خدمات</t>
  </si>
  <si>
    <t>موضوع : کاربرگ اصلی سایردرآمدها و هزینه های عملیاتی و غیر عملیاتی</t>
  </si>
  <si>
    <t>موضوع : کاربرگ فرعی سود و زیان های غیرعملیاتی</t>
  </si>
  <si>
    <t>موضوع : کاربرگ اصلی هزینه های تولیدی،اداری و تشکیلاتی،فروش،مالی</t>
  </si>
  <si>
    <t>موضوع : کاربرگ اصلی حسابهای انتظامی</t>
  </si>
  <si>
    <t>موضوع : کاربرگ فرعی صندوق ارزی</t>
  </si>
  <si>
    <t>افزایش طی دوره</t>
  </si>
  <si>
    <t>کاهش طی دوره</t>
  </si>
  <si>
    <t>آئین نامه</t>
  </si>
  <si>
    <t>میلغ سقف صندوق</t>
  </si>
  <si>
    <t>مبلغ تضمین اخذشده از صندوق دار</t>
  </si>
  <si>
    <t>پوشش بیمه ای صندوق</t>
  </si>
  <si>
    <t>نوع تضمین اخذشده از صندوق دار</t>
  </si>
  <si>
    <t>موضوع : کاربرگ فرعی تنخواه گردان ریالی</t>
  </si>
  <si>
    <t>میلغ سقف تنخواه</t>
  </si>
  <si>
    <t>نوع تضمین اخذشده از تنخواه گردان</t>
  </si>
  <si>
    <t>مبلغ تضمین اخذشده از تنخواه گردان</t>
  </si>
  <si>
    <t>دارائی اسقاط و فروخته شده</t>
  </si>
  <si>
    <t>نقل و انتقال و سایر تغییرات</t>
  </si>
  <si>
    <t>استهلاک دارائی های اسقاط و فروخته شده</t>
  </si>
  <si>
    <t>استهلاک نقل و انتقال و سایر تغییرات دارائی</t>
  </si>
  <si>
    <t>جاری کارکنان</t>
  </si>
  <si>
    <t>اشخاص</t>
  </si>
  <si>
    <t>سپرده های دریافتنی تجاری</t>
  </si>
  <si>
    <t>حسابهای دریافتنی پیمانهای بلندمدت</t>
  </si>
  <si>
    <t>حسابهای بازیافتنی</t>
  </si>
  <si>
    <t xml:space="preserve">کاربرگ تاییدیه بانکهای ریالی </t>
  </si>
  <si>
    <t xml:space="preserve">نام بانک </t>
  </si>
  <si>
    <t xml:space="preserve">نام شعبه </t>
  </si>
  <si>
    <t xml:space="preserve">شماره حساب </t>
  </si>
  <si>
    <t xml:space="preserve">مانده طبق دفاتر </t>
  </si>
  <si>
    <t xml:space="preserve">مغایرت </t>
  </si>
  <si>
    <t xml:space="preserve">توضیحات </t>
  </si>
  <si>
    <t>نام تهیه کننده :</t>
  </si>
  <si>
    <t xml:space="preserve">بررسی کننده : </t>
  </si>
  <si>
    <t>کمتر</t>
  </si>
  <si>
    <t>بیشتر</t>
  </si>
  <si>
    <t>ندارد</t>
  </si>
  <si>
    <t>مرکز هزینه تنخواه</t>
  </si>
  <si>
    <t>موضوع : کاربرگ ماهییت بانک جاری ریالی</t>
  </si>
  <si>
    <t>گردش طی دوره</t>
  </si>
  <si>
    <t>نام بانک</t>
  </si>
  <si>
    <t>شماره حساب</t>
  </si>
  <si>
    <t>نام شعبه</t>
  </si>
  <si>
    <t>نام صاحب حساب</t>
  </si>
  <si>
    <t>ماهییت حساب(درآمد/هزینه ای)</t>
  </si>
  <si>
    <t>میزان گردش حساب</t>
  </si>
  <si>
    <t>نوع حساب</t>
  </si>
  <si>
    <t>قرض الحسنه جاری</t>
  </si>
  <si>
    <t>سپرده کوتاه مدت</t>
  </si>
  <si>
    <t>مبلغ مسدود شده حساب</t>
  </si>
  <si>
    <t>صاحبان امضاء مجاز</t>
  </si>
  <si>
    <t>راکد</t>
  </si>
  <si>
    <t>کم گردش</t>
  </si>
  <si>
    <t>مناسب</t>
  </si>
  <si>
    <t>قرض الحسنه پس انداز</t>
  </si>
  <si>
    <t>---</t>
  </si>
  <si>
    <t>سپرده قرض الحسنه کوتاه مدت</t>
  </si>
  <si>
    <t>پس انداز ارزی</t>
  </si>
  <si>
    <t>جاری ارزی</t>
  </si>
  <si>
    <t>حسابهای دریافتنی تجاری ریالی</t>
  </si>
  <si>
    <t>سپرده حسن انجام کار ما نزد دیگران</t>
  </si>
  <si>
    <t>سپره بیمه ما نزد کارفرمایان</t>
  </si>
  <si>
    <t>سپرده های تجاری مانزددیگران -مالیات کارفرمایان</t>
  </si>
  <si>
    <t>دارد</t>
  </si>
  <si>
    <t>موضوع : کاربرگ فرعی حسابهای دریافتنی تجاری ریالی</t>
  </si>
  <si>
    <t>موضوع : کاربرگ فرعی حسابهای بازیافتنی پیمان</t>
  </si>
  <si>
    <t>موضوع : کاربرگ اقلام راکد حسابهای دریافتنی تجاری</t>
  </si>
  <si>
    <t>ردیف</t>
  </si>
  <si>
    <t>حسابهای بازیافتنی پیمان</t>
  </si>
  <si>
    <t>سپرده حسن انجام کار مانزددیگران</t>
  </si>
  <si>
    <t>سپرده بیمه کارفرمایان مانزددیگران</t>
  </si>
  <si>
    <t>صورت کارکرد کارفرمایان</t>
  </si>
  <si>
    <t>موضوع : کاربرگ فرعی سپرده تجاری مانزددیگران-سپرده حسن انجام کار</t>
  </si>
  <si>
    <t>موضوع : کاربرگ فرعی سپرده پرداختي ضمانتنامه نزد بانكها</t>
  </si>
  <si>
    <t>موضوع : کاربرگ فرعی سپرده پرداختي نزد اشخاص</t>
  </si>
  <si>
    <t>موضوع : کاربرگ فرعی وام كاركنان</t>
  </si>
  <si>
    <t>موضوع : کاربرگ فرعی سایر حسابها و اسناد دریافتنی</t>
  </si>
  <si>
    <t>جمع</t>
  </si>
  <si>
    <t>ذخره مطالبات مشکوک الوصول</t>
  </si>
  <si>
    <t>موضوع : کاربرگ اقلام راکد سایرحسابهای دریافتنی</t>
  </si>
  <si>
    <t>سپرده پرداختی نزداشخاص</t>
  </si>
  <si>
    <t>سایرحسابهای دریافتنی ریالی</t>
  </si>
  <si>
    <t>وام کارکنان</t>
  </si>
  <si>
    <t>تاریخ تهیه:</t>
  </si>
  <si>
    <t>تهیه کننده:</t>
  </si>
  <si>
    <t>عطف به دفاتر</t>
  </si>
  <si>
    <t>عطف به تاییدیه واصله</t>
  </si>
  <si>
    <t xml:space="preserve">مانده طبق تاییدیه واصله </t>
  </si>
  <si>
    <t xml:space="preserve">کاربرگ تاییدیه بانکهای ارزی </t>
  </si>
  <si>
    <t>تاییدیه واصل نشده</t>
  </si>
  <si>
    <t>عطف به تاییدیه</t>
  </si>
  <si>
    <t xml:space="preserve">کاربرگ تاییدیه حسابهای دریافتنی و پیش پرداخت ها ریالی </t>
  </si>
  <si>
    <t xml:space="preserve">نام شرکت/شخص </t>
  </si>
  <si>
    <t>حسابهای دریافتنی تجاری</t>
  </si>
  <si>
    <t>سایرحسابهای دریافتنی</t>
  </si>
  <si>
    <t>جمع حسابهادریافتنی و پیش پرداخت ها</t>
  </si>
  <si>
    <t>حسابهای پرداختنی تجاری</t>
  </si>
  <si>
    <t>سایرحسابهای پرداختنی</t>
  </si>
  <si>
    <t>پیش دریافت ازمشتریان</t>
  </si>
  <si>
    <t>جمع حسابهای پرداختنی و پیش دریافت ها</t>
  </si>
  <si>
    <t>خالص طلب بدهی</t>
  </si>
  <si>
    <t>سپرده های تجاری مانزددیگران</t>
  </si>
  <si>
    <t>سپرده های دیگران نزدما</t>
  </si>
  <si>
    <t>اسناد پرداختنی</t>
  </si>
  <si>
    <t>پیش پرداخت ها و سفارشات خارجی</t>
  </si>
  <si>
    <t>مبالغ جمع بندی شده درکاربرگ اقلام راکد</t>
  </si>
  <si>
    <t>موضوع : کاربرگ فرعی سفارشات خریدخارجی نقدی</t>
  </si>
  <si>
    <t>موضوع : کاربرگ فرعی پیش پرداخت خریدکالا</t>
  </si>
  <si>
    <t>موضوع : کاربرگ فرعی پیش پرداخت هزینه</t>
  </si>
  <si>
    <t>موضوع : کاربرگ اقلام راکد سفارشات و پیش پرداختها</t>
  </si>
  <si>
    <t>پیش پرداخت خریدکالا</t>
  </si>
  <si>
    <t>سفارشات خرید خارجی نقدی</t>
  </si>
  <si>
    <t>سفارشات خرید خارجی کالا</t>
  </si>
  <si>
    <t>پیش پرداخت پیمانکاران</t>
  </si>
  <si>
    <t>سایرپیش پرداخت ها</t>
  </si>
  <si>
    <t>موضوع : کاربرگ فرعی حسن انجام کار پیمانکاران- سایر سپرده های دیگران نزد ما</t>
  </si>
  <si>
    <t>سپرده بلندمدت</t>
  </si>
  <si>
    <t>موضوع : کاربرگ فرعی سایردرآمدها و هزینه های عملیاتی</t>
  </si>
  <si>
    <t>دوره</t>
  </si>
  <si>
    <t>شرح</t>
  </si>
  <si>
    <t>بهای کالا</t>
  </si>
  <si>
    <t xml:space="preserve">مالیات </t>
  </si>
  <si>
    <t>عوارض</t>
  </si>
  <si>
    <t>فروش</t>
  </si>
  <si>
    <t>فروش معاف</t>
  </si>
  <si>
    <t>صادرات</t>
  </si>
  <si>
    <t>جمع دوره</t>
  </si>
  <si>
    <t>بهار</t>
  </si>
  <si>
    <t>تابستان</t>
  </si>
  <si>
    <t>پاییز</t>
  </si>
  <si>
    <t>زمستان</t>
  </si>
  <si>
    <t>کاربرگ رسیدگی به مالیات بر ارزش افزوه</t>
  </si>
  <si>
    <t>خرید مشمول</t>
  </si>
  <si>
    <t>خرید معاف</t>
  </si>
  <si>
    <t>واردات مشمول</t>
  </si>
  <si>
    <t>واردات معاف</t>
  </si>
  <si>
    <t>مانده بر اساس دفاتر - فروش</t>
  </si>
  <si>
    <t>فروش بر اساس اظهارنامه</t>
  </si>
  <si>
    <t>مغایرت با دفاتر</t>
  </si>
  <si>
    <t>کاربرگ فرعی هزینه های عملیاتی</t>
  </si>
  <si>
    <t>عنوان حساب</t>
  </si>
  <si>
    <t>عطف</t>
  </si>
  <si>
    <t>موضوع : کاربرگ اصلی هزینه های تامین مالی</t>
  </si>
  <si>
    <t>کاربرگ فرعی هزینه های پرسنلی</t>
  </si>
  <si>
    <t>افزایش/ کاهش</t>
  </si>
  <si>
    <t>مبلغ</t>
  </si>
  <si>
    <t>درصد</t>
  </si>
  <si>
    <t>توضیحات</t>
  </si>
  <si>
    <t>کاربرگ فرعی توجیه نوسانات هزینه ها</t>
  </si>
  <si>
    <t>موضوع : کاربرگ اصلی حقوق صاحبان سهام</t>
  </si>
  <si>
    <t>موضوع : کاربرگ فرعی ذخائر هزینه های معوق</t>
  </si>
  <si>
    <t>موضوع : کاربرگ فرعی حساب پیمانکاران</t>
  </si>
  <si>
    <t>موضوع : کاربرگ اقلام راکد حسابهای پرداختنی تجاری</t>
  </si>
  <si>
    <t>حسابهای پرداختنی تجاری ریالی</t>
  </si>
  <si>
    <t>تعهدات آتی اعتبار اسنادی</t>
  </si>
  <si>
    <t>حساب پیمانکاران</t>
  </si>
  <si>
    <t>مبلغ تهاتردرصورت مالی</t>
  </si>
  <si>
    <t>خالص حسابهای دریافتنی تجاری ریالی</t>
  </si>
  <si>
    <t>خالص سایرحسابهای دریافتنی ریالی</t>
  </si>
  <si>
    <t>خالص سفارشات خرید خارجی نقدی</t>
  </si>
  <si>
    <t xml:space="preserve">شــــــــــــــــرح </t>
  </si>
  <si>
    <t>مقایسه ای</t>
  </si>
  <si>
    <t xml:space="preserve">شــــــــــــرح </t>
  </si>
  <si>
    <t xml:space="preserve">شـــــــــــــرح </t>
  </si>
  <si>
    <t xml:space="preserve">شــــــــــــــــــرح </t>
  </si>
  <si>
    <t>مانده طبق دفاتر در 1400/12/29</t>
  </si>
  <si>
    <t>موسسه حسابرسی و خدمات مالی نیک ارقام بهار(حسابداران رسمی)</t>
  </si>
  <si>
    <t>تارخ تهیه :</t>
  </si>
  <si>
    <t xml:space="preserve">تارخ تهیه : </t>
  </si>
  <si>
    <t xml:space="preserve">نام تهیه کننده : </t>
  </si>
  <si>
    <t>موسسه حسابرسی و خدمات مالی  نیک ارقام بهار(حسابداران رسمی)</t>
  </si>
  <si>
    <t>موضوع : کاربرگ اصلی سرمایه گذاریها</t>
  </si>
  <si>
    <t>موضوع : کاربرگ اصلی سایر دارائیها</t>
  </si>
  <si>
    <t>موضوع : کاربرگ فرعی بیمه پیمانکاران- سازمان تامین اجتماعی</t>
  </si>
  <si>
    <t>موضوع : کاربرگ اصلی مالیات</t>
  </si>
  <si>
    <t>موضوع : کاربرگ اصلی تسهیلات مالی دریافتی</t>
  </si>
  <si>
    <t>موضوع :  مالیات عملکرد</t>
  </si>
  <si>
    <t>بررسی کننده :</t>
  </si>
  <si>
    <t>کد حساب</t>
  </si>
  <si>
    <t>سال</t>
  </si>
  <si>
    <t>شماره جدول</t>
  </si>
  <si>
    <t>سود و زیان ابرازی</t>
  </si>
  <si>
    <t>درآمد مشمول مالیات</t>
  </si>
  <si>
    <t>مالیات ابرازی</t>
  </si>
  <si>
    <t>مالیات تشخیصی</t>
  </si>
  <si>
    <t>مالیات قطعی</t>
  </si>
  <si>
    <t>مالیات تادیه شده</t>
  </si>
  <si>
    <t>نحوه تشخیص</t>
  </si>
  <si>
    <t xml:space="preserve">وسایل نقلیه </t>
  </si>
  <si>
    <t xml:space="preserve">اثاثه و منصوبات </t>
  </si>
  <si>
    <t xml:space="preserve">ابزار الات </t>
  </si>
  <si>
    <t xml:space="preserve">سایر دارایی ها </t>
  </si>
  <si>
    <t xml:space="preserve">تاسیسات </t>
  </si>
  <si>
    <t>تسهیلات دریافتی از اشخاص</t>
  </si>
  <si>
    <t>سود و کارمزد سنوات آتی</t>
  </si>
  <si>
    <t>حصه بلند مدت</t>
  </si>
  <si>
    <t>سرمایه</t>
  </si>
  <si>
    <t>اندوخته قانونی</t>
  </si>
  <si>
    <t>سود انباشته</t>
  </si>
  <si>
    <t>موضوع : کاربرگ اصلی  پرداختنی های تجاری و سایر پرداختنیها</t>
  </si>
  <si>
    <t>اسناد پرداختنی غیر تجاری</t>
  </si>
  <si>
    <t>حسابهای پرداختنی غیر تجاری</t>
  </si>
  <si>
    <t>مالیات حقوق</t>
  </si>
  <si>
    <t>بیمه کارکنان</t>
  </si>
  <si>
    <t>سپرده های پرداختنی</t>
  </si>
  <si>
    <t>هزینه های پرداختنی</t>
  </si>
  <si>
    <t>حقوق و دستمزد پرداختنی</t>
  </si>
  <si>
    <t>مالیات و عوارض ارزش افزوده</t>
  </si>
  <si>
    <t>سپرده حسن انجام تعهدات</t>
  </si>
  <si>
    <t>سپرده بیمه</t>
  </si>
  <si>
    <t>.</t>
  </si>
  <si>
    <t>موضوع : ذخیره مزایای پایان خدمت کارکنان</t>
  </si>
  <si>
    <t>ذخیره مزایای پایان خدمت کارکنان</t>
  </si>
  <si>
    <t>نام شرکت : کارآمد ترانیک (سهامی خاص)</t>
  </si>
  <si>
    <t>سال مورد رسیدگی :1401/12/29</t>
  </si>
  <si>
    <t>اردیبهشت1402</t>
  </si>
  <si>
    <t>مهدی وهابی</t>
  </si>
  <si>
    <t>مانده طبق دفاتر در 1401/12/29</t>
  </si>
  <si>
    <t>مانده اصلاح شده در  1401/12/29</t>
  </si>
  <si>
    <t>مانده طبق صورتهای مالی 1401/12/29(ارقام به میلیون ریال)</t>
  </si>
  <si>
    <t>مانده طبق صورتهای مالی1400/12/29(ارقام به میلیون ریال)</t>
  </si>
  <si>
    <t>مانده طبق دفاتر در 1401/01/01</t>
  </si>
  <si>
    <t xml:space="preserve"> 1400/12/29</t>
  </si>
  <si>
    <t>سلول های با رنگ سبز با توجه به سال مورد رسیدگی اصلاح شود</t>
  </si>
  <si>
    <t>همکار گرامی</t>
  </si>
  <si>
    <t>باسلام 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</si>
</sst>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1" formatCode="_(* #,##0_);_(* \(#,##0\);_(* &quot;-&quot;_);_(@_)"/>
    <numFmt numFmtId="164" formatCode="_-* #,##0.00_-;_-* #,##0.00\-;_-* &quot;-&quot;??_-;_-@_-"/>
    <numFmt numFmtId="165" formatCode="_-* #,##0_-;_-* #,##0\-;_-* &quot;-&quot;??_-;_-@_-"/>
    <numFmt numFmtId="166" formatCode="#,##0_ ;\-#,##0\ "/>
    <numFmt numFmtId="167" formatCode="_(* #\,##0.00_);_(* \(#\,##0.00\);_(* &quot;-&quot;??_);_(@_)"/>
    <numFmt numFmtId="168" formatCode="0_);\(0\)"/>
    <numFmt numFmtId="169" formatCode="#,##0.0"/>
    <numFmt numFmtId="170" formatCode="0.0"/>
    <numFmt numFmtId="171" formatCode="0.0_);\(0.0\)"/>
    <numFmt numFmtId="172" formatCode="&quot;$&quot;#,##0"/>
    <numFmt numFmtId="173" formatCode="#,###,,_);\(#,###,,\)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theme="1"/>
      <name val="B Nazanin"/>
      <charset val="178"/>
    </font>
    <font>
      <sz val="11"/>
      <color theme="1"/>
      <name val="B Nazanin"/>
      <charset val="178"/>
    </font>
    <font>
      <b/>
      <sz val="18"/>
      <color theme="1"/>
      <name val="B Nazanin"/>
      <charset val="178"/>
    </font>
    <font>
      <b/>
      <sz val="20"/>
      <color theme="1"/>
      <name val="B Nazanin"/>
      <charset val="178"/>
    </font>
    <font>
      <b/>
      <sz val="18"/>
      <color rgb="FFFF0000"/>
      <name val="B Nazanin"/>
      <charset val="178"/>
    </font>
    <font>
      <sz val="16"/>
      <color theme="1"/>
      <name val="B Nazanin"/>
      <charset val="178"/>
    </font>
    <font>
      <b/>
      <u/>
      <sz val="20"/>
      <color theme="1"/>
      <name val="B Nazanin"/>
      <charset val="178"/>
    </font>
    <font>
      <b/>
      <u/>
      <sz val="22"/>
      <color theme="1"/>
      <name val="B Nazanin"/>
      <charset val="178"/>
    </font>
    <font>
      <b/>
      <sz val="22"/>
      <color rgb="FFFF0000"/>
      <name val="B Nazanin"/>
      <charset val="178"/>
    </font>
    <font>
      <b/>
      <sz val="16"/>
      <color theme="1"/>
      <name val="B Nazanin"/>
      <charset val="178"/>
    </font>
    <font>
      <sz val="15"/>
      <color theme="1"/>
      <name val="B Zar"/>
      <charset val="178"/>
    </font>
    <font>
      <sz val="11"/>
      <color theme="1"/>
      <name val="B Titr"/>
      <charset val="178"/>
    </font>
    <font>
      <sz val="14"/>
      <color theme="1"/>
      <name val="B Nazanin"/>
      <charset val="178"/>
    </font>
    <font>
      <b/>
      <sz val="18"/>
      <name val="B Nazanin"/>
      <charset val="178"/>
    </font>
    <font>
      <b/>
      <sz val="20"/>
      <color rgb="FFFF0000"/>
      <name val="B Nazanin"/>
      <charset val="178"/>
    </font>
    <font>
      <b/>
      <sz val="12"/>
      <color theme="1"/>
      <name val="B Nazanin"/>
      <charset val="178"/>
    </font>
    <font>
      <sz val="12"/>
      <color theme="1"/>
      <name val="B Nazanin"/>
      <charset val="178"/>
    </font>
    <font>
      <sz val="14"/>
      <color rgb="FFFF0000"/>
      <name val="B Nazanin"/>
      <charset val="178"/>
    </font>
    <font>
      <b/>
      <sz val="14"/>
      <color rgb="FFFF0000"/>
      <name val="B Nazanin"/>
      <charset val="178"/>
    </font>
    <font>
      <b/>
      <sz val="11"/>
      <color theme="1"/>
      <name val="B Nazanin"/>
      <charset val="178"/>
    </font>
    <font>
      <b/>
      <sz val="22"/>
      <color theme="1"/>
      <name val="B Nazanin"/>
      <charset val="178"/>
    </font>
    <font>
      <b/>
      <sz val="26"/>
      <color theme="1"/>
      <name val="B Nazanin"/>
      <charset val="178"/>
    </font>
    <font>
      <b/>
      <sz val="24"/>
      <color theme="1"/>
      <name val="B Nazanin"/>
      <charset val="178"/>
    </font>
    <font>
      <sz val="20"/>
      <color theme="1"/>
      <name val="B Nazanin"/>
      <charset val="178"/>
    </font>
    <font>
      <b/>
      <sz val="10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12"/>
      <name val="B Nazanin"/>
      <charset val="178"/>
    </font>
    <font>
      <b/>
      <sz val="14"/>
      <name val="B Nazanin"/>
      <charset val="178"/>
    </font>
    <font>
      <b/>
      <sz val="12"/>
      <color indexed="10"/>
      <name val="B Nazanin"/>
      <charset val="178"/>
    </font>
    <font>
      <sz val="12"/>
      <name val="B Nazanin"/>
      <charset val="178"/>
    </font>
    <font>
      <sz val="12"/>
      <color indexed="10"/>
      <name val="B Nazanin"/>
      <charset val="17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179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354">
    <xf numFmtId="0" fontId="0" fillId="0" borderId="0" xfId="0"/>
    <xf numFmtId="0" fontId="6" fillId="0" borderId="0" xfId="0" applyFont="1"/>
    <xf numFmtId="0" fontId="6" fillId="0" borderId="0" xfId="0" applyFont="1" applyFill="1" applyAlignment="1">
      <alignment horizontal="center" vertical="center" shrinkToFit="1"/>
    </xf>
    <xf numFmtId="165" fontId="6" fillId="0" borderId="0" xfId="21" applyNumberFormat="1" applyFont="1" applyFill="1" applyAlignment="1">
      <alignment horizontal="center" vertical="center" shrinkToFit="1"/>
    </xf>
    <xf numFmtId="0" fontId="10" fillId="0" borderId="0" xfId="0" applyFont="1"/>
    <xf numFmtId="0" fontId="7" fillId="0" borderId="3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165" fontId="7" fillId="0" borderId="3" xfId="21" applyNumberFormat="1" applyFont="1" applyFill="1" applyBorder="1" applyAlignment="1">
      <alignment horizontal="center" vertical="center" shrinkToFit="1"/>
    </xf>
    <xf numFmtId="166" fontId="7" fillId="0" borderId="3" xfId="21" applyNumberFormat="1" applyFont="1" applyFill="1" applyBorder="1" applyAlignment="1">
      <alignment horizontal="center" vertical="center" shrinkToFit="1"/>
    </xf>
    <xf numFmtId="165" fontId="7" fillId="0" borderId="4" xfId="21" applyNumberFormat="1" applyFont="1" applyFill="1" applyBorder="1" applyAlignment="1">
      <alignment horizontal="center" vertical="center" shrinkToFit="1"/>
    </xf>
    <xf numFmtId="0" fontId="7" fillId="2" borderId="7" xfId="0" applyFont="1" applyFill="1" applyBorder="1" applyAlignment="1">
      <alignment vertical="center"/>
    </xf>
    <xf numFmtId="0" fontId="7" fillId="2" borderId="7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2" borderId="12" xfId="0" applyFont="1" applyFill="1" applyBorder="1" applyAlignment="1">
      <alignment vertical="center" shrinkToFit="1"/>
    </xf>
    <xf numFmtId="0" fontId="7" fillId="2" borderId="12" xfId="0" applyFont="1" applyFill="1" applyBorder="1" applyAlignment="1">
      <alignment horizontal="left" vertical="center" shrinkToFit="1"/>
    </xf>
    <xf numFmtId="0" fontId="7" fillId="2" borderId="13" xfId="0" applyFont="1" applyFill="1" applyBorder="1" applyAlignment="1">
      <alignment vertical="center" shrinkToFit="1"/>
    </xf>
    <xf numFmtId="166" fontId="7" fillId="0" borderId="4" xfId="21" applyNumberFormat="1" applyFont="1" applyFill="1" applyBorder="1" applyAlignment="1">
      <alignment horizontal="center" vertical="center" shrinkToFit="1"/>
    </xf>
    <xf numFmtId="165" fontId="7" fillId="2" borderId="3" xfId="21" applyNumberFormat="1" applyFont="1" applyFill="1" applyBorder="1" applyAlignment="1">
      <alignment horizontal="center" vertical="center" shrinkToFit="1"/>
    </xf>
    <xf numFmtId="3" fontId="7" fillId="2" borderId="14" xfId="21" applyNumberFormat="1" applyFont="1" applyFill="1" applyBorder="1" applyAlignment="1">
      <alignment horizontal="center" vertical="center" shrinkToFit="1"/>
    </xf>
    <xf numFmtId="0" fontId="5" fillId="2" borderId="6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 shrinkToFit="1"/>
    </xf>
    <xf numFmtId="0" fontId="6" fillId="2" borderId="0" xfId="0" applyFont="1" applyFill="1" applyBorder="1"/>
    <xf numFmtId="0" fontId="5" fillId="2" borderId="11" xfId="0" applyFont="1" applyFill="1" applyBorder="1" applyAlignment="1">
      <alignment vertical="center" shrinkToFit="1"/>
    </xf>
    <xf numFmtId="166" fontId="7" fillId="0" borderId="3" xfId="21" applyNumberFormat="1" applyFont="1" applyFill="1" applyBorder="1" applyAlignment="1">
      <alignment horizontal="right" vertical="center" shrinkToFit="1"/>
    </xf>
    <xf numFmtId="0" fontId="13" fillId="0" borderId="3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right" vertical="center" shrinkToFit="1"/>
    </xf>
    <xf numFmtId="165" fontId="7" fillId="0" borderId="3" xfId="21" applyNumberFormat="1" applyFont="1" applyFill="1" applyBorder="1" applyAlignment="1">
      <alignment horizontal="right" vertical="center" shrinkToFit="1"/>
    </xf>
    <xf numFmtId="165" fontId="7" fillId="2" borderId="4" xfId="21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vertical="center" shrinkToFit="1"/>
    </xf>
    <xf numFmtId="168" fontId="7" fillId="0" borderId="4" xfId="21" applyNumberFormat="1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166" fontId="7" fillId="0" borderId="4" xfId="21" applyNumberFormat="1" applyFont="1" applyFill="1" applyBorder="1" applyAlignment="1">
      <alignment horizontal="right" vertical="center" shrinkToFit="1"/>
    </xf>
    <xf numFmtId="165" fontId="7" fillId="2" borderId="3" xfId="21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shrinkToFit="1"/>
    </xf>
    <xf numFmtId="37" fontId="7" fillId="0" borderId="4" xfId="21" applyNumberFormat="1" applyFont="1" applyFill="1" applyBorder="1" applyAlignment="1">
      <alignment horizontal="center" vertical="center" shrinkToFit="1"/>
    </xf>
    <xf numFmtId="37" fontId="7" fillId="2" borderId="4" xfId="21" applyNumberFormat="1" applyFont="1" applyFill="1" applyBorder="1" applyAlignment="1">
      <alignment horizontal="center" vertical="center" shrinkToFit="1"/>
    </xf>
    <xf numFmtId="0" fontId="15" fillId="0" borderId="0" xfId="0" applyFont="1"/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3" fontId="17" fillId="0" borderId="17" xfId="0" applyNumberFormat="1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right" vertical="center"/>
    </xf>
    <xf numFmtId="3" fontId="17" fillId="0" borderId="19" xfId="0" applyNumberFormat="1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right" vertical="center"/>
    </xf>
    <xf numFmtId="0" fontId="5" fillId="3" borderId="16" xfId="0" applyFont="1" applyFill="1" applyBorder="1" applyAlignment="1">
      <alignment horizontal="right" vertical="center"/>
    </xf>
    <xf numFmtId="0" fontId="17" fillId="0" borderId="22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3" fontId="5" fillId="3" borderId="21" xfId="0" applyNumberFormat="1" applyFont="1" applyFill="1" applyBorder="1" applyAlignment="1">
      <alignment horizontal="center" vertical="center"/>
    </xf>
    <xf numFmtId="166" fontId="5" fillId="0" borderId="17" xfId="21" applyNumberFormat="1" applyFont="1" applyFill="1" applyBorder="1" applyAlignment="1">
      <alignment horizontal="right" vertical="center" shrinkToFit="1"/>
    </xf>
    <xf numFmtId="166" fontId="5" fillId="0" borderId="19" xfId="21" applyNumberFormat="1" applyFont="1" applyFill="1" applyBorder="1" applyAlignment="1">
      <alignment horizontal="right" vertical="center" shrinkToFit="1"/>
    </xf>
    <xf numFmtId="1" fontId="17" fillId="0" borderId="19" xfId="0" applyNumberFormat="1" applyFont="1" applyFill="1" applyBorder="1" applyAlignment="1">
      <alignment horizontal="left" vertical="center"/>
    </xf>
    <xf numFmtId="41" fontId="7" fillId="0" borderId="3" xfId="21" applyNumberFormat="1" applyFont="1" applyFill="1" applyBorder="1" applyAlignment="1">
      <alignment horizontal="center" vertical="center" shrinkToFit="1"/>
    </xf>
    <xf numFmtId="41" fontId="7" fillId="2" borderId="3" xfId="21" applyNumberFormat="1" applyFont="1" applyFill="1" applyBorder="1" applyAlignment="1">
      <alignment horizontal="center" vertical="center" shrinkToFit="1"/>
    </xf>
    <xf numFmtId="0" fontId="6" fillId="2" borderId="10" xfId="0" applyFont="1" applyFill="1" applyBorder="1"/>
    <xf numFmtId="49" fontId="7" fillId="0" borderId="3" xfId="21" applyNumberFormat="1" applyFont="1" applyFill="1" applyBorder="1" applyAlignment="1">
      <alignment horizontal="center" vertical="center" shrinkToFit="1"/>
    </xf>
    <xf numFmtId="166" fontId="7" fillId="0" borderId="3" xfId="21" applyNumberFormat="1" applyFont="1" applyFill="1" applyBorder="1" applyAlignment="1">
      <alignment horizontal="center" vertical="center" wrapText="1" shrinkToFit="1"/>
    </xf>
    <xf numFmtId="41" fontId="7" fillId="0" borderId="4" xfId="21" applyNumberFormat="1" applyFont="1" applyFill="1" applyBorder="1" applyAlignment="1">
      <alignment horizontal="center" vertical="center" shrinkToFit="1"/>
    </xf>
    <xf numFmtId="0" fontId="18" fillId="0" borderId="3" xfId="0" applyFont="1" applyFill="1" applyBorder="1" applyAlignment="1">
      <alignment horizontal="center" vertical="center" shrinkToFit="1"/>
    </xf>
    <xf numFmtId="49" fontId="18" fillId="0" borderId="3" xfId="0" applyNumberFormat="1" applyFont="1" applyFill="1" applyBorder="1" applyAlignment="1">
      <alignment horizontal="center" vertical="center" shrinkToFit="1"/>
    </xf>
    <xf numFmtId="0" fontId="18" fillId="0" borderId="4" xfId="0" applyFont="1" applyFill="1" applyBorder="1" applyAlignment="1">
      <alignment horizontal="center" vertical="center" shrinkToFit="1"/>
    </xf>
    <xf numFmtId="0" fontId="18" fillId="0" borderId="3" xfId="0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 shrinkToFit="1"/>
    </xf>
    <xf numFmtId="166" fontId="7" fillId="0" borderId="3" xfId="21" applyNumberFormat="1" applyFont="1" applyFill="1" applyBorder="1" applyAlignment="1">
      <alignment horizontal="right" vertical="center" wrapText="1"/>
    </xf>
    <xf numFmtId="165" fontId="7" fillId="0" borderId="3" xfId="21" quotePrefix="1" applyNumberFormat="1" applyFont="1" applyFill="1" applyBorder="1" applyAlignment="1">
      <alignment horizontal="center" vertical="center" shrinkToFit="1"/>
    </xf>
    <xf numFmtId="0" fontId="8" fillId="0" borderId="0" xfId="0" applyFont="1" applyBorder="1" applyAlignment="1">
      <alignment vertical="center" textRotation="90"/>
    </xf>
    <xf numFmtId="0" fontId="8" fillId="0" borderId="9" xfId="0" applyFont="1" applyBorder="1" applyAlignment="1">
      <alignment horizontal="center" vertical="center" textRotation="90"/>
    </xf>
    <xf numFmtId="0" fontId="18" fillId="0" borderId="3" xfId="0" applyFont="1" applyFill="1" applyBorder="1" applyAlignment="1">
      <alignment horizontal="right" vertical="center" shrinkToFit="1"/>
    </xf>
    <xf numFmtId="3" fontId="7" fillId="0" borderId="3" xfId="21" applyNumberFormat="1" applyFont="1" applyFill="1" applyBorder="1" applyAlignment="1">
      <alignment horizontal="center" vertical="center" shrinkToFit="1"/>
    </xf>
    <xf numFmtId="3" fontId="18" fillId="0" borderId="3" xfId="0" applyNumberFormat="1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textRotation="90"/>
    </xf>
    <xf numFmtId="3" fontId="7" fillId="2" borderId="3" xfId="21" applyNumberFormat="1" applyFont="1" applyFill="1" applyBorder="1" applyAlignment="1">
      <alignment horizontal="center" vertical="center" shrinkToFit="1"/>
    </xf>
    <xf numFmtId="3" fontId="8" fillId="2" borderId="3" xfId="0" applyNumberFormat="1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41" fontId="7" fillId="2" borderId="4" xfId="21" applyNumberFormat="1" applyFont="1" applyFill="1" applyBorder="1" applyAlignment="1">
      <alignment horizontal="center" vertical="center" shrinkToFit="1"/>
    </xf>
    <xf numFmtId="0" fontId="5" fillId="3" borderId="15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right" vertical="center"/>
    </xf>
    <xf numFmtId="1" fontId="17" fillId="0" borderId="19" xfId="0" applyNumberFormat="1" applyFont="1" applyFill="1" applyBorder="1" applyAlignment="1">
      <alignment horizontal="center" vertical="center"/>
    </xf>
    <xf numFmtId="3" fontId="17" fillId="0" borderId="22" xfId="0" applyNumberFormat="1" applyFont="1" applyFill="1" applyBorder="1" applyAlignment="1">
      <alignment horizontal="center" vertical="center"/>
    </xf>
    <xf numFmtId="3" fontId="17" fillId="0" borderId="23" xfId="0" applyNumberFormat="1" applyFont="1" applyFill="1" applyBorder="1" applyAlignment="1">
      <alignment horizontal="center" vertical="center"/>
    </xf>
    <xf numFmtId="166" fontId="17" fillId="0" borderId="19" xfId="21" applyNumberFormat="1" applyFont="1" applyFill="1" applyBorder="1" applyAlignment="1">
      <alignment horizontal="center" vertical="center" shrinkToFit="1"/>
    </xf>
    <xf numFmtId="166" fontId="17" fillId="0" borderId="17" xfId="21" applyNumberFormat="1" applyFont="1" applyFill="1" applyBorder="1" applyAlignment="1">
      <alignment horizontal="center" vertical="center" shrinkToFit="1"/>
    </xf>
    <xf numFmtId="166" fontId="17" fillId="0" borderId="28" xfId="21" applyNumberFormat="1" applyFont="1" applyFill="1" applyBorder="1" applyAlignment="1">
      <alignment horizontal="center" vertical="center" shrinkToFit="1"/>
    </xf>
    <xf numFmtId="3" fontId="5" fillId="3" borderId="3" xfId="0" applyNumberFormat="1" applyFont="1" applyFill="1" applyBorder="1" applyAlignment="1">
      <alignment horizontal="center" vertical="center"/>
    </xf>
    <xf numFmtId="1" fontId="17" fillId="0" borderId="27" xfId="0" applyNumberFormat="1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right" vertical="center" wrapText="1"/>
    </xf>
    <xf numFmtId="0" fontId="5" fillId="0" borderId="12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3" fontId="17" fillId="0" borderId="20" xfId="0" applyNumberFormat="1" applyFont="1" applyFill="1" applyBorder="1" applyAlignment="1">
      <alignment horizontal="right" vertical="center"/>
    </xf>
    <xf numFmtId="3" fontId="17" fillId="0" borderId="2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3" fontId="5" fillId="0" borderId="20" xfId="0" applyNumberFormat="1" applyFont="1" applyFill="1" applyBorder="1" applyAlignment="1">
      <alignment horizontal="center" vertical="center"/>
    </xf>
    <xf numFmtId="3" fontId="5" fillId="0" borderId="20" xfId="0" applyNumberFormat="1" applyFont="1" applyFill="1" applyBorder="1" applyAlignment="1">
      <alignment horizontal="center" vertical="center" wrapText="1"/>
    </xf>
    <xf numFmtId="166" fontId="5" fillId="0" borderId="29" xfId="21" applyNumberFormat="1" applyFont="1" applyFill="1" applyBorder="1" applyAlignment="1">
      <alignment horizontal="right" vertical="center" shrinkToFit="1"/>
    </xf>
    <xf numFmtId="3" fontId="17" fillId="0" borderId="30" xfId="0" applyNumberFormat="1" applyFont="1" applyFill="1" applyBorder="1" applyAlignment="1">
      <alignment horizontal="center" vertical="center"/>
    </xf>
    <xf numFmtId="3" fontId="17" fillId="0" borderId="31" xfId="0" applyNumberFormat="1" applyFont="1" applyFill="1" applyBorder="1" applyAlignment="1">
      <alignment horizontal="center" vertical="center"/>
    </xf>
    <xf numFmtId="3" fontId="17" fillId="0" borderId="32" xfId="0" applyNumberFormat="1" applyFont="1" applyFill="1" applyBorder="1" applyAlignment="1">
      <alignment horizontal="right" vertical="center"/>
    </xf>
    <xf numFmtId="3" fontId="5" fillId="0" borderId="32" xfId="0" applyNumberFormat="1" applyFont="1" applyFill="1" applyBorder="1" applyAlignment="1">
      <alignment horizontal="center" vertical="center"/>
    </xf>
    <xf numFmtId="166" fontId="5" fillId="0" borderId="33" xfId="21" applyNumberFormat="1" applyFont="1" applyFill="1" applyBorder="1" applyAlignment="1">
      <alignment horizontal="right" vertical="center" shrinkToFit="1"/>
    </xf>
    <xf numFmtId="3" fontId="17" fillId="0" borderId="34" xfId="0" applyNumberFormat="1" applyFont="1" applyFill="1" applyBorder="1" applyAlignment="1">
      <alignment horizontal="center" vertical="center"/>
    </xf>
    <xf numFmtId="3" fontId="7" fillId="0" borderId="3" xfId="21" applyNumberFormat="1" applyFont="1" applyFill="1" applyBorder="1" applyAlignment="1">
      <alignment horizontal="right" vertical="center" shrinkToFit="1"/>
    </xf>
    <xf numFmtId="0" fontId="17" fillId="0" borderId="0" xfId="0" applyFont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3" fontId="17" fillId="0" borderId="19" xfId="0" applyNumberFormat="1" applyFont="1" applyBorder="1" applyAlignment="1">
      <alignment horizontal="center" vertical="center"/>
    </xf>
    <xf numFmtId="3" fontId="5" fillId="3" borderId="19" xfId="0" applyNumberFormat="1" applyFont="1" applyFill="1" applyBorder="1" applyAlignment="1">
      <alignment horizontal="center" vertical="center"/>
    </xf>
    <xf numFmtId="3" fontId="5" fillId="0" borderId="19" xfId="0" applyNumberFormat="1" applyFont="1" applyBorder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3" fontId="17" fillId="0" borderId="36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3" borderId="3" xfId="0" applyFont="1" applyFill="1" applyBorder="1" applyAlignment="1">
      <alignment horizontal="center" vertical="center"/>
    </xf>
    <xf numFmtId="0" fontId="17" fillId="0" borderId="17" xfId="0" applyFont="1" applyBorder="1" applyAlignment="1">
      <alignment horizontal="right" vertical="center"/>
    </xf>
    <xf numFmtId="0" fontId="17" fillId="0" borderId="17" xfId="0" applyFont="1" applyBorder="1" applyAlignment="1">
      <alignment horizontal="center" vertical="center"/>
    </xf>
    <xf numFmtId="3" fontId="17" fillId="0" borderId="17" xfId="0" applyNumberFormat="1" applyFont="1" applyBorder="1" applyAlignment="1">
      <alignment horizontal="center" vertical="center"/>
    </xf>
    <xf numFmtId="0" fontId="17" fillId="0" borderId="19" xfId="0" applyFont="1" applyBorder="1" applyAlignment="1">
      <alignment horizontal="right" vertical="center"/>
    </xf>
    <xf numFmtId="0" fontId="17" fillId="0" borderId="28" xfId="0" applyFont="1" applyBorder="1" applyAlignment="1">
      <alignment horizontal="right" vertical="center"/>
    </xf>
    <xf numFmtId="3" fontId="17" fillId="0" borderId="28" xfId="0" applyNumberFormat="1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37" fontId="17" fillId="0" borderId="17" xfId="0" applyNumberFormat="1" applyFont="1" applyBorder="1" applyAlignment="1">
      <alignment horizontal="center" vertical="center"/>
    </xf>
    <xf numFmtId="1" fontId="17" fillId="0" borderId="17" xfId="0" applyNumberFormat="1" applyFont="1" applyBorder="1" applyAlignment="1">
      <alignment horizontal="center" vertical="center"/>
    </xf>
    <xf numFmtId="169" fontId="5" fillId="3" borderId="3" xfId="0" applyNumberFormat="1" applyFont="1" applyFill="1" applyBorder="1" applyAlignment="1">
      <alignment horizontal="center" vertical="center"/>
    </xf>
    <xf numFmtId="170" fontId="17" fillId="0" borderId="17" xfId="0" applyNumberFormat="1" applyFont="1" applyBorder="1" applyAlignment="1">
      <alignment horizontal="center" vertical="center"/>
    </xf>
    <xf numFmtId="171" fontId="17" fillId="0" borderId="17" xfId="0" applyNumberFormat="1" applyFont="1" applyBorder="1" applyAlignment="1">
      <alignment horizontal="center" vertical="center"/>
    </xf>
    <xf numFmtId="0" fontId="17" fillId="0" borderId="17" xfId="0" applyFont="1" applyBorder="1" applyAlignment="1">
      <alignment horizontal="right" vertical="center" wrapText="1"/>
    </xf>
    <xf numFmtId="0" fontId="17" fillId="0" borderId="17" xfId="0" applyFont="1" applyBorder="1" applyAlignment="1">
      <alignment horizontal="right" vertical="top" wrapText="1"/>
    </xf>
    <xf numFmtId="0" fontId="9" fillId="0" borderId="5" xfId="0" applyFont="1" applyFill="1" applyBorder="1" applyAlignment="1">
      <alignment horizontal="center" vertical="center" shrinkToFit="1"/>
    </xf>
    <xf numFmtId="165" fontId="7" fillId="0" borderId="5" xfId="21" applyNumberFormat="1" applyFont="1" applyFill="1" applyBorder="1" applyAlignment="1">
      <alignment horizontal="center" vertical="center" wrapText="1"/>
    </xf>
    <xf numFmtId="165" fontId="14" fillId="0" borderId="5" xfId="21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5" fontId="7" fillId="0" borderId="5" xfId="21" applyNumberFormat="1" applyFont="1" applyFill="1" applyBorder="1" applyAlignment="1">
      <alignment horizontal="right" vertical="center" wrapText="1"/>
    </xf>
    <xf numFmtId="165" fontId="14" fillId="0" borderId="5" xfId="21" applyNumberFormat="1" applyFont="1" applyFill="1" applyBorder="1" applyAlignment="1">
      <alignment horizontal="right" vertical="center" wrapText="1"/>
    </xf>
    <xf numFmtId="165" fontId="5" fillId="0" borderId="5" xfId="21" applyNumberFormat="1" applyFont="1" applyFill="1" applyBorder="1" applyAlignment="1">
      <alignment horizontal="right" vertical="center" wrapText="1"/>
    </xf>
    <xf numFmtId="3" fontId="14" fillId="0" borderId="3" xfId="21" applyNumberFormat="1" applyFont="1" applyFill="1" applyBorder="1" applyAlignment="1">
      <alignment horizontal="right" vertical="center" shrinkToFit="1"/>
    </xf>
    <xf numFmtId="0" fontId="8" fillId="0" borderId="0" xfId="0" applyFont="1" applyAlignment="1">
      <alignment vertical="center" textRotation="90"/>
    </xf>
    <xf numFmtId="0" fontId="24" fillId="0" borderId="0" xfId="0" applyFont="1" applyAlignment="1">
      <alignment horizontal="right" vertical="center"/>
    </xf>
    <xf numFmtId="3" fontId="17" fillId="4" borderId="19" xfId="0" applyNumberFormat="1" applyFont="1" applyFill="1" applyBorder="1" applyAlignment="1">
      <alignment horizontal="center" vertical="center"/>
    </xf>
    <xf numFmtId="3" fontId="17" fillId="4" borderId="23" xfId="0" applyNumberFormat="1" applyFont="1" applyFill="1" applyBorder="1" applyAlignment="1">
      <alignment horizontal="center" vertical="center"/>
    </xf>
    <xf numFmtId="3" fontId="17" fillId="5" borderId="19" xfId="0" applyNumberFormat="1" applyFont="1" applyFill="1" applyBorder="1" applyAlignment="1">
      <alignment horizontal="center" vertical="center"/>
    </xf>
    <xf numFmtId="172" fontId="20" fillId="0" borderId="20" xfId="0" applyNumberFormat="1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center" vertical="center" shrinkToFit="1"/>
    </xf>
    <xf numFmtId="0" fontId="9" fillId="2" borderId="5" xfId="0" applyFont="1" applyFill="1" applyBorder="1" applyAlignment="1">
      <alignment horizontal="center" vertical="center" shrinkToFit="1"/>
    </xf>
    <xf numFmtId="3" fontId="7" fillId="0" borderId="4" xfId="21" applyNumberFormat="1" applyFont="1" applyFill="1" applyBorder="1" applyAlignment="1">
      <alignment horizontal="center" vertical="center" shrinkToFit="1"/>
    </xf>
    <xf numFmtId="3" fontId="8" fillId="2" borderId="2" xfId="0" applyNumberFormat="1" applyFont="1" applyFill="1" applyBorder="1" applyAlignment="1">
      <alignment horizontal="center" vertical="center" shrinkToFit="1"/>
    </xf>
    <xf numFmtId="0" fontId="10" fillId="0" borderId="12" xfId="0" applyFont="1" applyBorder="1"/>
    <xf numFmtId="0" fontId="13" fillId="0" borderId="4" xfId="0" applyFont="1" applyFill="1" applyBorder="1" applyAlignment="1">
      <alignment horizontal="center" vertical="center" shrinkToFit="1"/>
    </xf>
    <xf numFmtId="0" fontId="10" fillId="0" borderId="7" xfId="0" applyFont="1" applyBorder="1"/>
    <xf numFmtId="0" fontId="10" fillId="0" borderId="0" xfId="0" applyFont="1" applyBorder="1"/>
    <xf numFmtId="14" fontId="9" fillId="2" borderId="5" xfId="0" applyNumberFormat="1" applyFont="1" applyFill="1" applyBorder="1" applyAlignment="1">
      <alignment horizontal="center" vertical="center" shrinkToFit="1"/>
    </xf>
    <xf numFmtId="166" fontId="8" fillId="0" borderId="3" xfId="21" applyNumberFormat="1" applyFont="1" applyFill="1" applyBorder="1" applyAlignment="1">
      <alignment horizontal="center" vertical="center" shrinkToFit="1"/>
    </xf>
    <xf numFmtId="166" fontId="25" fillId="0" borderId="3" xfId="21" applyNumberFormat="1" applyFont="1" applyFill="1" applyBorder="1" applyAlignment="1">
      <alignment horizontal="center" vertical="center" shrinkToFit="1"/>
    </xf>
    <xf numFmtId="166" fontId="25" fillId="0" borderId="4" xfId="21" applyNumberFormat="1" applyFont="1" applyFill="1" applyBorder="1" applyAlignment="1">
      <alignment horizontal="center" vertical="center" shrinkToFit="1"/>
    </xf>
    <xf numFmtId="166" fontId="26" fillId="0" borderId="3" xfId="21" applyNumberFormat="1" applyFont="1" applyFill="1" applyBorder="1" applyAlignment="1">
      <alignment horizontal="right" vertical="center" shrinkToFit="1"/>
    </xf>
    <xf numFmtId="166" fontId="27" fillId="0" borderId="3" xfId="21" applyNumberFormat="1" applyFont="1" applyFill="1" applyBorder="1" applyAlignment="1">
      <alignment horizontal="right" vertical="center" shrinkToFit="1"/>
    </xf>
    <xf numFmtId="165" fontId="25" fillId="0" borderId="3" xfId="21" applyNumberFormat="1" applyFont="1" applyFill="1" applyBorder="1" applyAlignment="1">
      <alignment horizontal="center" vertical="center" shrinkToFit="1"/>
    </xf>
    <xf numFmtId="37" fontId="25" fillId="0" borderId="4" xfId="21" applyNumberFormat="1" applyFont="1" applyFill="1" applyBorder="1" applyAlignment="1">
      <alignment horizontal="center" vertical="center" shrinkToFit="1"/>
    </xf>
    <xf numFmtId="165" fontId="25" fillId="0" borderId="4" xfId="21" applyNumberFormat="1" applyFont="1" applyFill="1" applyBorder="1" applyAlignment="1">
      <alignment horizontal="center" vertical="center" shrinkToFit="1"/>
    </xf>
    <xf numFmtId="37" fontId="25" fillId="2" borderId="3" xfId="21" applyNumberFormat="1" applyFont="1" applyFill="1" applyBorder="1" applyAlignment="1">
      <alignment horizontal="center" vertical="center" shrinkToFit="1"/>
    </xf>
    <xf numFmtId="166" fontId="25" fillId="0" borderId="8" xfId="21" applyNumberFormat="1" applyFont="1" applyFill="1" applyBorder="1" applyAlignment="1">
      <alignment horizontal="center" vertical="center" shrinkToFit="1"/>
    </xf>
    <xf numFmtId="3" fontId="25" fillId="2" borderId="3" xfId="21" applyNumberFormat="1" applyFont="1" applyFill="1" applyBorder="1" applyAlignment="1">
      <alignment horizontal="center" vertical="center" shrinkToFit="1"/>
    </xf>
    <xf numFmtId="3" fontId="27" fillId="2" borderId="3" xfId="21" applyNumberFormat="1" applyFont="1" applyFill="1" applyBorder="1" applyAlignment="1">
      <alignment horizontal="center" vertical="center" shrinkToFit="1"/>
    </xf>
    <xf numFmtId="0" fontId="8" fillId="0" borderId="0" xfId="0" applyFont="1" applyAlignment="1">
      <alignment horizontal="center" vertical="center" textRotation="90"/>
    </xf>
    <xf numFmtId="0" fontId="12" fillId="2" borderId="12" xfId="0" applyFont="1" applyFill="1" applyBorder="1" applyAlignment="1">
      <alignment horizontal="center" vertical="center" shrinkToFit="1"/>
    </xf>
    <xf numFmtId="0" fontId="9" fillId="2" borderId="5" xfId="0" applyFont="1" applyFill="1" applyBorder="1" applyAlignment="1">
      <alignment horizontal="center" vertical="center" shrinkToFit="1"/>
    </xf>
    <xf numFmtId="165" fontId="7" fillId="2" borderId="5" xfId="21" applyNumberFormat="1" applyFont="1" applyFill="1" applyBorder="1" applyAlignment="1">
      <alignment horizontal="center" vertical="center" wrapText="1"/>
    </xf>
    <xf numFmtId="165" fontId="14" fillId="2" borderId="5" xfId="21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textRotation="90"/>
    </xf>
    <xf numFmtId="0" fontId="8" fillId="0" borderId="0" xfId="0" applyFont="1" applyBorder="1" applyAlignment="1">
      <alignment horizontal="center" vertical="center" textRotation="90"/>
    </xf>
    <xf numFmtId="0" fontId="28" fillId="0" borderId="0" xfId="0" applyFont="1"/>
    <xf numFmtId="0" fontId="9" fillId="2" borderId="3" xfId="0" applyFont="1" applyFill="1" applyBorder="1" applyAlignment="1">
      <alignment horizontal="center" vertical="center" shrinkToFit="1"/>
    </xf>
    <xf numFmtId="0" fontId="7" fillId="2" borderId="0" xfId="0" applyFont="1" applyFill="1" applyBorder="1" applyAlignment="1">
      <alignment vertical="center"/>
    </xf>
    <xf numFmtId="0" fontId="12" fillId="2" borderId="0" xfId="0" applyFont="1" applyFill="1" applyBorder="1" applyAlignment="1">
      <alignment horizontal="center" vertical="center" shrinkToFit="1"/>
    </xf>
    <xf numFmtId="0" fontId="7" fillId="2" borderId="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165" fontId="17" fillId="0" borderId="0" xfId="21" applyNumberFormat="1" applyFont="1" applyFill="1" applyAlignment="1">
      <alignment horizontal="center" vertical="center" shrinkToFit="1"/>
    </xf>
    <xf numFmtId="165" fontId="10" fillId="0" borderId="0" xfId="21" applyNumberFormat="1" applyFont="1" applyFill="1" applyAlignment="1">
      <alignment horizontal="center" vertical="center" shrinkToFit="1"/>
    </xf>
    <xf numFmtId="173" fontId="7" fillId="0" borderId="3" xfId="21" applyNumberFormat="1" applyFont="1" applyFill="1" applyBorder="1" applyAlignment="1">
      <alignment horizontal="center" vertical="center" shrinkToFit="1"/>
    </xf>
    <xf numFmtId="0" fontId="12" fillId="2" borderId="11" xfId="0" applyFont="1" applyFill="1" applyBorder="1" applyAlignment="1">
      <alignment vertical="center" shrinkToFit="1"/>
    </xf>
    <xf numFmtId="0" fontId="12" fillId="2" borderId="12" xfId="0" applyFont="1" applyFill="1" applyBorder="1" applyAlignment="1">
      <alignment vertical="center" shrinkToFit="1"/>
    </xf>
    <xf numFmtId="165" fontId="14" fillId="2" borderId="4" xfId="21" applyNumberFormat="1" applyFont="1" applyFill="1" applyBorder="1" applyAlignment="1">
      <alignment vertical="center" wrapText="1"/>
    </xf>
    <xf numFmtId="0" fontId="17" fillId="0" borderId="27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173" fontId="7" fillId="0" borderId="4" xfId="21" applyNumberFormat="1" applyFont="1" applyFill="1" applyBorder="1" applyAlignment="1">
      <alignment horizontal="center" vertical="center" shrinkToFit="1"/>
    </xf>
    <xf numFmtId="173" fontId="7" fillId="0" borderId="5" xfId="21" applyNumberFormat="1" applyFont="1" applyFill="1" applyBorder="1" applyAlignment="1">
      <alignment horizontal="center" vertical="center" shrinkToFit="1"/>
    </xf>
    <xf numFmtId="173" fontId="7" fillId="0" borderId="19" xfId="21" applyNumberFormat="1" applyFont="1" applyFill="1" applyBorder="1" applyAlignment="1">
      <alignment horizontal="center" vertical="center" shrinkToFit="1"/>
    </xf>
    <xf numFmtId="0" fontId="29" fillId="0" borderId="0" xfId="0" applyFont="1"/>
    <xf numFmtId="0" fontId="30" fillId="0" borderId="0" xfId="0" applyFont="1"/>
    <xf numFmtId="0" fontId="0" fillId="0" borderId="0" xfId="0" applyAlignment="1">
      <alignment horizontal="center"/>
    </xf>
    <xf numFmtId="0" fontId="31" fillId="0" borderId="0" xfId="0" applyFont="1"/>
    <xf numFmtId="0" fontId="32" fillId="0" borderId="0" xfId="0" applyFont="1" applyAlignment="1"/>
    <xf numFmtId="0" fontId="0" fillId="0" borderId="0" xfId="0" applyAlignment="1"/>
    <xf numFmtId="0" fontId="0" fillId="0" borderId="39" xfId="0" applyBorder="1"/>
    <xf numFmtId="0" fontId="30" fillId="0" borderId="39" xfId="0" applyFont="1" applyBorder="1"/>
    <xf numFmtId="0" fontId="0" fillId="0" borderId="39" xfId="0" applyBorder="1" applyAlignment="1">
      <alignment horizontal="center"/>
    </xf>
    <xf numFmtId="0" fontId="0" fillId="0" borderId="39" xfId="0" applyBorder="1" applyAlignment="1"/>
    <xf numFmtId="0" fontId="0" fillId="0" borderId="39" xfId="0" applyBorder="1" applyAlignment="1">
      <alignment horizontal="right"/>
    </xf>
    <xf numFmtId="0" fontId="33" fillId="0" borderId="19" xfId="0" applyFont="1" applyBorder="1" applyAlignment="1">
      <alignment horizontal="center" wrapText="1"/>
    </xf>
    <xf numFmtId="0" fontId="34" fillId="0" borderId="19" xfId="0" applyFont="1" applyBorder="1" applyAlignment="1">
      <alignment horizontal="center" wrapText="1"/>
    </xf>
    <xf numFmtId="0" fontId="35" fillId="0" borderId="19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center" vertical="center" wrapText="1"/>
    </xf>
    <xf numFmtId="0" fontId="33" fillId="0" borderId="19" xfId="0" applyFont="1" applyBorder="1" applyAlignment="1">
      <alignment horizontal="right" vertical="center" readingOrder="2"/>
    </xf>
    <xf numFmtId="0" fontId="33" fillId="0" borderId="19" xfId="0" applyFont="1" applyBorder="1" applyAlignment="1">
      <alignment horizontal="right" vertical="center"/>
    </xf>
    <xf numFmtId="0" fontId="33" fillId="0" borderId="23" xfId="0" applyFont="1" applyBorder="1" applyAlignment="1">
      <alignment vertical="center"/>
    </xf>
    <xf numFmtId="0" fontId="33" fillId="0" borderId="19" xfId="0" applyFont="1" applyBorder="1" applyAlignment="1">
      <alignment horizontal="right" vertical="center" wrapText="1"/>
    </xf>
    <xf numFmtId="0" fontId="33" fillId="0" borderId="23" xfId="0" applyFont="1" applyBorder="1" applyAlignment="1">
      <alignment horizontal="center" wrapText="1"/>
    </xf>
    <xf numFmtId="0" fontId="33" fillId="0" borderId="0" xfId="0" applyFont="1" applyAlignment="1">
      <alignment horizontal="center" wrapText="1"/>
    </xf>
    <xf numFmtId="0" fontId="36" fillId="0" borderId="19" xfId="0" applyFont="1" applyBorder="1"/>
    <xf numFmtId="0" fontId="37" fillId="0" borderId="19" xfId="0" applyFont="1" applyBorder="1"/>
    <xf numFmtId="0" fontId="36" fillId="0" borderId="19" xfId="0" applyFont="1" applyBorder="1" applyAlignment="1">
      <alignment horizontal="center"/>
    </xf>
    <xf numFmtId="0" fontId="36" fillId="0" borderId="23" xfId="0" applyFont="1" applyBorder="1" applyAlignment="1"/>
    <xf numFmtId="0" fontId="36" fillId="0" borderId="19" xfId="0" applyFont="1" applyBorder="1" applyAlignment="1">
      <alignment horizontal="right"/>
    </xf>
    <xf numFmtId="0" fontId="36" fillId="0" borderId="23" xfId="0" applyFont="1" applyBorder="1"/>
    <xf numFmtId="0" fontId="36" fillId="0" borderId="28" xfId="0" applyFont="1" applyBorder="1"/>
    <xf numFmtId="0" fontId="36" fillId="0" borderId="0" xfId="0" applyFont="1"/>
    <xf numFmtId="0" fontId="37" fillId="0" borderId="28" xfId="0" applyFont="1" applyBorder="1"/>
    <xf numFmtId="0" fontId="36" fillId="0" borderId="28" xfId="0" applyFont="1" applyBorder="1" applyAlignment="1">
      <alignment horizontal="center"/>
    </xf>
    <xf numFmtId="0" fontId="36" fillId="0" borderId="40" xfId="0" applyFont="1" applyBorder="1" applyAlignment="1"/>
    <xf numFmtId="0" fontId="36" fillId="0" borderId="28" xfId="0" applyFont="1" applyBorder="1" applyAlignment="1">
      <alignment horizontal="right"/>
    </xf>
    <xf numFmtId="0" fontId="36" fillId="0" borderId="17" xfId="0" applyFont="1" applyBorder="1"/>
    <xf numFmtId="0" fontId="37" fillId="0" borderId="17" xfId="0" applyFont="1" applyBorder="1"/>
    <xf numFmtId="0" fontId="36" fillId="0" borderId="17" xfId="0" applyFont="1" applyBorder="1" applyAlignment="1">
      <alignment horizontal="center"/>
    </xf>
    <xf numFmtId="0" fontId="36" fillId="0" borderId="22" xfId="0" applyFont="1" applyBorder="1" applyAlignment="1"/>
    <xf numFmtId="0" fontId="36" fillId="0" borderId="17" xfId="0" applyFont="1" applyBorder="1" applyAlignment="1">
      <alignment horizontal="right"/>
    </xf>
    <xf numFmtId="0" fontId="36" fillId="0" borderId="35" xfId="0" applyFont="1" applyBorder="1"/>
    <xf numFmtId="0" fontId="37" fillId="0" borderId="35" xfId="0" applyFont="1" applyBorder="1"/>
    <xf numFmtId="0" fontId="36" fillId="0" borderId="35" xfId="0" applyFont="1" applyBorder="1" applyAlignment="1">
      <alignment horizontal="center"/>
    </xf>
    <xf numFmtId="0" fontId="36" fillId="0" borderId="41" xfId="0" applyFont="1" applyBorder="1" applyAlignment="1"/>
    <xf numFmtId="0" fontId="36" fillId="0" borderId="35" xfId="0" applyFont="1" applyBorder="1" applyAlignment="1">
      <alignment horizontal="right"/>
    </xf>
    <xf numFmtId="0" fontId="36" fillId="0" borderId="42" xfId="0" applyFont="1" applyBorder="1"/>
    <xf numFmtId="0" fontId="37" fillId="0" borderId="42" xfId="0" applyFont="1" applyBorder="1"/>
    <xf numFmtId="0" fontId="36" fillId="0" borderId="42" xfId="0" applyFont="1" applyBorder="1" applyAlignment="1">
      <alignment horizontal="center"/>
    </xf>
    <xf numFmtId="0" fontId="36" fillId="0" borderId="43" xfId="0" applyFont="1" applyBorder="1" applyAlignment="1"/>
    <xf numFmtId="0" fontId="36" fillId="0" borderId="42" xfId="0" applyFont="1" applyBorder="1" applyAlignment="1">
      <alignment horizontal="right"/>
    </xf>
    <xf numFmtId="0" fontId="36" fillId="0" borderId="44" xfId="0" applyFont="1" applyBorder="1"/>
    <xf numFmtId="0" fontId="36" fillId="0" borderId="0" xfId="0" applyFont="1" applyBorder="1"/>
    <xf numFmtId="0" fontId="36" fillId="0" borderId="45" xfId="0" applyFont="1" applyBorder="1"/>
    <xf numFmtId="0" fontId="37" fillId="0" borderId="0" xfId="0" applyFont="1"/>
    <xf numFmtId="0" fontId="36" fillId="0" borderId="0" xfId="0" applyFont="1" applyAlignment="1">
      <alignment horizontal="center"/>
    </xf>
    <xf numFmtId="0" fontId="36" fillId="0" borderId="0" xfId="0" applyFont="1" applyAlignment="1"/>
    <xf numFmtId="0" fontId="36" fillId="0" borderId="0" xfId="0" applyFont="1" applyAlignment="1">
      <alignment horizontal="right"/>
    </xf>
    <xf numFmtId="0" fontId="0" fillId="0" borderId="0" xfId="0" applyAlignment="1">
      <alignment horizontal="right"/>
    </xf>
    <xf numFmtId="165" fontId="7" fillId="2" borderId="5" xfId="21" applyNumberFormat="1" applyFont="1" applyFill="1" applyBorder="1" applyAlignment="1">
      <alignment vertical="center" wrapText="1"/>
    </xf>
    <xf numFmtId="165" fontId="7" fillId="2" borderId="3" xfId="21" applyNumberFormat="1" applyFont="1" applyFill="1" applyBorder="1" applyAlignment="1">
      <alignment vertical="center" shrinkToFit="1"/>
    </xf>
    <xf numFmtId="173" fontId="7" fillId="0" borderId="3" xfId="21" applyNumberFormat="1" applyFont="1" applyFill="1" applyBorder="1" applyAlignment="1">
      <alignment vertical="center" shrinkToFit="1"/>
    </xf>
    <xf numFmtId="165" fontId="14" fillId="2" borderId="5" xfId="21" applyNumberFormat="1" applyFont="1" applyFill="1" applyBorder="1" applyAlignment="1">
      <alignment vertical="center" wrapText="1"/>
    </xf>
    <xf numFmtId="166" fontId="7" fillId="0" borderId="3" xfId="21" applyNumberFormat="1" applyFont="1" applyFill="1" applyBorder="1" applyAlignment="1">
      <alignment vertical="center" shrinkToFit="1"/>
    </xf>
    <xf numFmtId="165" fontId="7" fillId="0" borderId="3" xfId="21" applyNumberFormat="1" applyFont="1" applyFill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3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 applyAlignment="1">
      <alignment horizontal="center" vertical="center" wrapText="1"/>
    </xf>
    <xf numFmtId="3" fontId="5" fillId="3" borderId="0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right" vertical="center" shrinkToFit="1"/>
    </xf>
    <xf numFmtId="0" fontId="7" fillId="2" borderId="10" xfId="0" applyFont="1" applyFill="1" applyBorder="1" applyAlignment="1">
      <alignment horizontal="right" vertical="center" shrinkToFit="1"/>
    </xf>
    <xf numFmtId="0" fontId="7" fillId="2" borderId="13" xfId="0" applyFont="1" applyFill="1" applyBorder="1" applyAlignment="1">
      <alignment horizontal="right" vertical="center" shrinkToFit="1"/>
    </xf>
    <xf numFmtId="0" fontId="7" fillId="2" borderId="7" xfId="0" applyFont="1" applyFill="1" applyBorder="1" applyAlignment="1">
      <alignment horizontal="left" vertical="center" shrinkToFit="1"/>
    </xf>
    <xf numFmtId="0" fontId="6" fillId="0" borderId="9" xfId="0" applyFont="1" applyBorder="1"/>
    <xf numFmtId="0" fontId="7" fillId="2" borderId="19" xfId="0" applyFont="1" applyFill="1" applyBorder="1" applyAlignment="1">
      <alignment vertical="center"/>
    </xf>
    <xf numFmtId="0" fontId="7" fillId="2" borderId="19" xfId="0" applyFont="1" applyFill="1" applyBorder="1" applyAlignment="1">
      <alignment horizontal="left" vertical="center"/>
    </xf>
    <xf numFmtId="0" fontId="7" fillId="2" borderId="19" xfId="0" applyFont="1" applyFill="1" applyBorder="1" applyAlignment="1">
      <alignment vertical="center" shrinkToFit="1"/>
    </xf>
    <xf numFmtId="0" fontId="11" fillId="2" borderId="19" xfId="0" applyFont="1" applyFill="1" applyBorder="1" applyAlignment="1">
      <alignment vertical="center" shrinkToFit="1"/>
    </xf>
    <xf numFmtId="0" fontId="6" fillId="2" borderId="19" xfId="0" applyFont="1" applyFill="1" applyBorder="1"/>
    <xf numFmtId="165" fontId="14" fillId="2" borderId="4" xfId="21" applyNumberFormat="1" applyFont="1" applyFill="1" applyBorder="1" applyAlignment="1">
      <alignment horizontal="center" vertical="center" wrapText="1"/>
    </xf>
    <xf numFmtId="165" fontId="14" fillId="2" borderId="5" xfId="2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shrinkToFit="1"/>
    </xf>
    <xf numFmtId="0" fontId="8" fillId="0" borderId="0" xfId="0" applyFont="1" applyAlignment="1">
      <alignment horizontal="center" vertical="center" textRotation="90"/>
    </xf>
    <xf numFmtId="0" fontId="11" fillId="2" borderId="7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 shrinkToFit="1"/>
    </xf>
    <xf numFmtId="0" fontId="12" fillId="2" borderId="12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shrinkToFit="1"/>
    </xf>
    <xf numFmtId="0" fontId="9" fillId="2" borderId="4" xfId="0" applyFont="1" applyFill="1" applyBorder="1" applyAlignment="1">
      <alignment horizontal="center" vertical="center" shrinkToFit="1"/>
    </xf>
    <xf numFmtId="0" fontId="9" fillId="2" borderId="5" xfId="0" applyFont="1" applyFill="1" applyBorder="1" applyAlignment="1">
      <alignment horizontal="center" vertical="center" shrinkToFit="1"/>
    </xf>
    <xf numFmtId="165" fontId="7" fillId="2" borderId="4" xfId="21" applyNumberFormat="1" applyFont="1" applyFill="1" applyBorder="1" applyAlignment="1">
      <alignment horizontal="center" vertical="center" wrapText="1"/>
    </xf>
    <xf numFmtId="165" fontId="7" fillId="2" borderId="5" xfId="21" applyNumberFormat="1" applyFont="1" applyFill="1" applyBorder="1" applyAlignment="1">
      <alignment horizontal="center" vertical="center" wrapText="1"/>
    </xf>
    <xf numFmtId="165" fontId="7" fillId="2" borderId="1" xfId="21" applyNumberFormat="1" applyFont="1" applyFill="1" applyBorder="1" applyAlignment="1">
      <alignment horizontal="center" vertical="center" shrinkToFit="1"/>
    </xf>
    <xf numFmtId="165" fontId="7" fillId="2" borderId="2" xfId="21" applyNumberFormat="1" applyFont="1" applyFill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textRotation="90"/>
    </xf>
    <xf numFmtId="3" fontId="7" fillId="2" borderId="24" xfId="21" applyNumberFormat="1" applyFont="1" applyFill="1" applyBorder="1" applyAlignment="1">
      <alignment horizontal="center" vertical="center" shrinkToFit="1"/>
    </xf>
    <xf numFmtId="3" fontId="7" fillId="2" borderId="26" xfId="21" applyNumberFormat="1" applyFont="1" applyFill="1" applyBorder="1" applyAlignment="1">
      <alignment horizontal="center" vertical="center" shrinkToFit="1"/>
    </xf>
    <xf numFmtId="0" fontId="8" fillId="0" borderId="0" xfId="0" applyFont="1" applyAlignment="1">
      <alignment horizontal="center" textRotation="90"/>
    </xf>
    <xf numFmtId="0" fontId="5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7" fillId="3" borderId="37" xfId="0" applyFont="1" applyFill="1" applyBorder="1" applyAlignment="1">
      <alignment horizontal="center" vertical="center"/>
    </xf>
    <xf numFmtId="0" fontId="17" fillId="3" borderId="38" xfId="0" applyFont="1" applyFill="1" applyBorder="1" applyAlignment="1">
      <alignment horizontal="center" vertical="center"/>
    </xf>
    <xf numFmtId="0" fontId="17" fillId="3" borderId="37" xfId="0" applyFont="1" applyFill="1" applyBorder="1" applyAlignment="1">
      <alignment horizontal="center" vertical="center" wrapText="1"/>
    </xf>
    <xf numFmtId="0" fontId="17" fillId="3" borderId="38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/>
    </xf>
    <xf numFmtId="0" fontId="17" fillId="3" borderId="16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 shrinkToFit="1"/>
    </xf>
    <xf numFmtId="165" fontId="7" fillId="2" borderId="1" xfId="21" applyNumberFormat="1" applyFont="1" applyFill="1" applyBorder="1" applyAlignment="1">
      <alignment horizontal="center" vertical="center" wrapText="1"/>
    </xf>
    <xf numFmtId="165" fontId="7" fillId="2" borderId="2" xfId="21" applyNumberFormat="1" applyFont="1" applyFill="1" applyBorder="1" applyAlignment="1">
      <alignment horizontal="center" vertical="center" wrapText="1"/>
    </xf>
    <xf numFmtId="165" fontId="7" fillId="2" borderId="6" xfId="21" applyNumberFormat="1" applyFont="1" applyFill="1" applyBorder="1" applyAlignment="1">
      <alignment horizontal="center" vertical="center" wrapText="1"/>
    </xf>
    <xf numFmtId="165" fontId="7" fillId="2" borderId="7" xfId="21" applyNumberFormat="1" applyFont="1" applyFill="1" applyBorder="1" applyAlignment="1">
      <alignment horizontal="center" vertical="center" wrapText="1"/>
    </xf>
    <xf numFmtId="165" fontId="7" fillId="2" borderId="15" xfId="21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shrinkToFit="1"/>
    </xf>
    <xf numFmtId="0" fontId="19" fillId="2" borderId="5" xfId="0" applyFont="1" applyFill="1" applyBorder="1" applyAlignment="1">
      <alignment horizontal="center" vertical="center" shrinkToFit="1"/>
    </xf>
    <xf numFmtId="0" fontId="11" fillId="2" borderId="6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 shrinkToFit="1"/>
    </xf>
    <xf numFmtId="0" fontId="12" fillId="2" borderId="11" xfId="0" applyFont="1" applyFill="1" applyBorder="1" applyAlignment="1">
      <alignment horizontal="center" vertical="center" shrinkToFit="1"/>
    </xf>
    <xf numFmtId="0" fontId="8" fillId="2" borderId="15" xfId="0" applyFont="1" applyFill="1" applyBorder="1" applyAlignment="1">
      <alignment horizontal="center" vertical="center" shrinkToFi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shrinkToFit="1"/>
    </xf>
    <xf numFmtId="0" fontId="17" fillId="2" borderId="5" xfId="0" applyFont="1" applyFill="1" applyBorder="1" applyAlignment="1">
      <alignment horizontal="center" vertical="center" shrinkToFit="1"/>
    </xf>
    <xf numFmtId="165" fontId="7" fillId="2" borderId="4" xfId="21" applyNumberFormat="1" applyFont="1" applyFill="1" applyBorder="1" applyAlignment="1">
      <alignment horizontal="center" vertical="center" shrinkToFit="1"/>
    </xf>
    <xf numFmtId="165" fontId="7" fillId="2" borderId="5" xfId="21" applyNumberFormat="1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textRotation="90"/>
    </xf>
    <xf numFmtId="0" fontId="20" fillId="0" borderId="9" xfId="0" applyFont="1" applyBorder="1" applyAlignment="1">
      <alignment horizontal="center" vertical="center" textRotation="90"/>
    </xf>
    <xf numFmtId="0" fontId="5" fillId="3" borderId="15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 shrinkToFit="1"/>
    </xf>
    <xf numFmtId="0" fontId="8" fillId="2" borderId="25" xfId="0" applyFont="1" applyFill="1" applyBorder="1" applyAlignment="1">
      <alignment horizontal="center" vertical="center" shrinkToFit="1"/>
    </xf>
    <xf numFmtId="0" fontId="8" fillId="2" borderId="26" xfId="0" applyFont="1" applyFill="1" applyBorder="1" applyAlignment="1">
      <alignment horizontal="center" vertical="center" shrinkToFit="1"/>
    </xf>
    <xf numFmtId="0" fontId="20" fillId="0" borderId="0" xfId="0" applyFont="1" applyAlignment="1">
      <alignment horizontal="center" vertical="center" textRotation="90"/>
    </xf>
    <xf numFmtId="0" fontId="7" fillId="0" borderId="0" xfId="0" applyFont="1" applyAlignment="1">
      <alignment horizontal="center" vertical="center" textRotation="90"/>
    </xf>
    <xf numFmtId="0" fontId="5" fillId="0" borderId="19" xfId="0" applyFont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3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1" fillId="6" borderId="19" xfId="0" applyFont="1" applyFill="1" applyBorder="1" applyAlignment="1">
      <alignment vertical="center"/>
    </xf>
    <xf numFmtId="0" fontId="12" fillId="6" borderId="19" xfId="0" applyFont="1" applyFill="1" applyBorder="1" applyAlignment="1">
      <alignment vertical="center" shrinkToFit="1"/>
    </xf>
    <xf numFmtId="0" fontId="7" fillId="6" borderId="19" xfId="0" applyFont="1" applyFill="1" applyBorder="1" applyAlignment="1">
      <alignment vertical="center" shrinkToFit="1"/>
    </xf>
    <xf numFmtId="165" fontId="14" fillId="6" borderId="19" xfId="21" applyNumberFormat="1" applyFont="1" applyFill="1" applyBorder="1" applyAlignment="1">
      <alignment horizontal="right" vertical="center" wrapText="1"/>
    </xf>
    <xf numFmtId="0" fontId="8" fillId="7" borderId="0" xfId="0" applyFont="1" applyFill="1" applyBorder="1" applyAlignment="1">
      <alignment vertical="center"/>
    </xf>
  </cellXfs>
  <cellStyles count="1797">
    <cellStyle name="Comma 10" xfId="59"/>
    <cellStyle name="Comma 10 2" xfId="346"/>
    <cellStyle name="Comma 10 2 2" xfId="1231"/>
    <cellStyle name="Comma 10 3" xfId="632"/>
    <cellStyle name="Comma 10 3 2" xfId="1516"/>
    <cellStyle name="Comma 10 4" xfId="945"/>
    <cellStyle name="Comma 100" xfId="183"/>
    <cellStyle name="Comma 100 2" xfId="470"/>
    <cellStyle name="Comma 100 2 2" xfId="1355"/>
    <cellStyle name="Comma 100 3" xfId="756"/>
    <cellStyle name="Comma 100 3 2" xfId="1640"/>
    <cellStyle name="Comma 100 4" xfId="1069"/>
    <cellStyle name="Comma 101" xfId="209"/>
    <cellStyle name="Comma 101 2" xfId="496"/>
    <cellStyle name="Comma 101 2 2" xfId="1381"/>
    <cellStyle name="Comma 101 3" xfId="782"/>
    <cellStyle name="Comma 101 3 2" xfId="1666"/>
    <cellStyle name="Comma 101 4" xfId="1095"/>
    <cellStyle name="Comma 102" xfId="185"/>
    <cellStyle name="Comma 102 2" xfId="472"/>
    <cellStyle name="Comma 102 2 2" xfId="1357"/>
    <cellStyle name="Comma 102 3" xfId="758"/>
    <cellStyle name="Comma 102 3 2" xfId="1642"/>
    <cellStyle name="Comma 102 4" xfId="1071"/>
    <cellStyle name="Comma 103" xfId="186"/>
    <cellStyle name="Comma 103 2" xfId="473"/>
    <cellStyle name="Comma 103 2 2" xfId="1358"/>
    <cellStyle name="Comma 103 3" xfId="759"/>
    <cellStyle name="Comma 103 3 2" xfId="1643"/>
    <cellStyle name="Comma 103 4" xfId="1072"/>
    <cellStyle name="Comma 104" xfId="187"/>
    <cellStyle name="Comma 104 2" xfId="474"/>
    <cellStyle name="Comma 104 2 2" xfId="1359"/>
    <cellStyle name="Comma 104 3" xfId="760"/>
    <cellStyle name="Comma 104 3 2" xfId="1644"/>
    <cellStyle name="Comma 104 4" xfId="1073"/>
    <cellStyle name="Comma 105" xfId="188"/>
    <cellStyle name="Comma 105 2" xfId="475"/>
    <cellStyle name="Comma 105 2 2" xfId="1360"/>
    <cellStyle name="Comma 105 3" xfId="761"/>
    <cellStyle name="Comma 105 3 2" xfId="1645"/>
    <cellStyle name="Comma 105 4" xfId="1074"/>
    <cellStyle name="Comma 106" xfId="189"/>
    <cellStyle name="Comma 106 2" xfId="476"/>
    <cellStyle name="Comma 106 2 2" xfId="1361"/>
    <cellStyle name="Comma 106 3" xfId="762"/>
    <cellStyle name="Comma 106 3 2" xfId="1646"/>
    <cellStyle name="Comma 106 4" xfId="1075"/>
    <cellStyle name="Comma 107" xfId="190"/>
    <cellStyle name="Comma 107 2" xfId="477"/>
    <cellStyle name="Comma 107 2 2" xfId="1362"/>
    <cellStyle name="Comma 107 3" xfId="763"/>
    <cellStyle name="Comma 107 3 2" xfId="1647"/>
    <cellStyle name="Comma 107 4" xfId="1076"/>
    <cellStyle name="Comma 108" xfId="210"/>
    <cellStyle name="Comma 108 2" xfId="497"/>
    <cellStyle name="Comma 108 2 2" xfId="1382"/>
    <cellStyle name="Comma 108 3" xfId="783"/>
    <cellStyle name="Comma 108 3 2" xfId="1667"/>
    <cellStyle name="Comma 108 4" xfId="1096"/>
    <cellStyle name="Comma 109" xfId="192"/>
    <cellStyle name="Comma 109 2" xfId="479"/>
    <cellStyle name="Comma 109 2 2" xfId="1364"/>
    <cellStyle name="Comma 109 3" xfId="765"/>
    <cellStyle name="Comma 109 3 2" xfId="1649"/>
    <cellStyle name="Comma 109 4" xfId="1078"/>
    <cellStyle name="Comma 11" xfId="54"/>
    <cellStyle name="Comma 11 2" xfId="341"/>
    <cellStyle name="Comma 11 2 2" xfId="1226"/>
    <cellStyle name="Comma 11 3" xfId="627"/>
    <cellStyle name="Comma 11 3 2" xfId="1511"/>
    <cellStyle name="Comma 11 4" xfId="940"/>
    <cellStyle name="Comma 110" xfId="193"/>
    <cellStyle name="Comma 110 2" xfId="480"/>
    <cellStyle name="Comma 110 2 2" xfId="1365"/>
    <cellStyle name="Comma 110 3" xfId="766"/>
    <cellStyle name="Comma 110 3 2" xfId="1650"/>
    <cellStyle name="Comma 110 4" xfId="1079"/>
    <cellStyle name="Comma 111" xfId="194"/>
    <cellStyle name="Comma 111 2" xfId="481"/>
    <cellStyle name="Comma 111 2 2" xfId="1366"/>
    <cellStyle name="Comma 111 3" xfId="767"/>
    <cellStyle name="Comma 111 3 2" xfId="1651"/>
    <cellStyle name="Comma 111 4" xfId="1080"/>
    <cellStyle name="Comma 112" xfId="195"/>
    <cellStyle name="Comma 112 2" xfId="482"/>
    <cellStyle name="Comma 112 2 2" xfId="1367"/>
    <cellStyle name="Comma 112 3" xfId="768"/>
    <cellStyle name="Comma 112 3 2" xfId="1652"/>
    <cellStyle name="Comma 112 4" xfId="1081"/>
    <cellStyle name="Comma 113" xfId="196"/>
    <cellStyle name="Comma 113 2" xfId="483"/>
    <cellStyle name="Comma 113 2 2" xfId="1368"/>
    <cellStyle name="Comma 113 3" xfId="769"/>
    <cellStyle name="Comma 113 3 2" xfId="1653"/>
    <cellStyle name="Comma 113 4" xfId="1082"/>
    <cellStyle name="Comma 114" xfId="212"/>
    <cellStyle name="Comma 114 2" xfId="499"/>
    <cellStyle name="Comma 114 2 2" xfId="1384"/>
    <cellStyle name="Comma 114 3" xfId="785"/>
    <cellStyle name="Comma 114 3 2" xfId="1669"/>
    <cellStyle name="Comma 114 4" xfId="1098"/>
    <cellStyle name="Comma 115" xfId="214"/>
    <cellStyle name="Comma 115 2" xfId="501"/>
    <cellStyle name="Comma 115 2 2" xfId="1386"/>
    <cellStyle name="Comma 115 3" xfId="787"/>
    <cellStyle name="Comma 115 3 2" xfId="1671"/>
    <cellStyle name="Comma 115 4" xfId="1100"/>
    <cellStyle name="Comma 116" xfId="215"/>
    <cellStyle name="Comma 116 2" xfId="502"/>
    <cellStyle name="Comma 116 2 2" xfId="1387"/>
    <cellStyle name="Comma 116 3" xfId="788"/>
    <cellStyle name="Comma 116 3 2" xfId="1672"/>
    <cellStyle name="Comma 116 4" xfId="1101"/>
    <cellStyle name="Comma 117" xfId="217"/>
    <cellStyle name="Comma 117 2" xfId="504"/>
    <cellStyle name="Comma 117 2 2" xfId="1389"/>
    <cellStyle name="Comma 117 3" xfId="790"/>
    <cellStyle name="Comma 117 3 2" xfId="1674"/>
    <cellStyle name="Comma 117 4" xfId="1103"/>
    <cellStyle name="Comma 118" xfId="219"/>
    <cellStyle name="Comma 118 2" xfId="506"/>
    <cellStyle name="Comma 118 2 2" xfId="1391"/>
    <cellStyle name="Comma 118 3" xfId="792"/>
    <cellStyle name="Comma 118 3 2" xfId="1676"/>
    <cellStyle name="Comma 118 4" xfId="1105"/>
    <cellStyle name="Comma 119" xfId="220"/>
    <cellStyle name="Comma 119 2" xfId="507"/>
    <cellStyle name="Comma 119 2 2" xfId="1392"/>
    <cellStyle name="Comma 119 3" xfId="793"/>
    <cellStyle name="Comma 119 3 2" xfId="1677"/>
    <cellStyle name="Comma 119 4" xfId="1106"/>
    <cellStyle name="Comma 12" xfId="60"/>
    <cellStyle name="Comma 12 2" xfId="347"/>
    <cellStyle name="Comma 12 2 2" xfId="1232"/>
    <cellStyle name="Comma 12 3" xfId="633"/>
    <cellStyle name="Comma 12 3 2" xfId="1517"/>
    <cellStyle name="Comma 12 4" xfId="946"/>
    <cellStyle name="Comma 120" xfId="221"/>
    <cellStyle name="Comma 120 2" xfId="508"/>
    <cellStyle name="Comma 120 2 2" xfId="1393"/>
    <cellStyle name="Comma 120 3" xfId="794"/>
    <cellStyle name="Comma 120 3 2" xfId="1678"/>
    <cellStyle name="Comma 120 4" xfId="1107"/>
    <cellStyle name="Comma 121" xfId="222"/>
    <cellStyle name="Comma 121 2" xfId="509"/>
    <cellStyle name="Comma 121 2 2" xfId="1394"/>
    <cellStyle name="Comma 121 3" xfId="795"/>
    <cellStyle name="Comma 121 3 2" xfId="1679"/>
    <cellStyle name="Comma 121 4" xfId="1108"/>
    <cellStyle name="Comma 122" xfId="223"/>
    <cellStyle name="Comma 122 2" xfId="510"/>
    <cellStyle name="Comma 122 2 2" xfId="1395"/>
    <cellStyle name="Comma 122 3" xfId="796"/>
    <cellStyle name="Comma 122 3 2" xfId="1680"/>
    <cellStyle name="Comma 122 4" xfId="1109"/>
    <cellStyle name="Comma 123" xfId="225"/>
    <cellStyle name="Comma 123 2" xfId="512"/>
    <cellStyle name="Comma 123 2 2" xfId="1397"/>
    <cellStyle name="Comma 123 3" xfId="798"/>
    <cellStyle name="Comma 123 3 2" xfId="1682"/>
    <cellStyle name="Comma 123 4" xfId="1111"/>
    <cellStyle name="Comma 124" xfId="226"/>
    <cellStyle name="Comma 124 2" xfId="513"/>
    <cellStyle name="Comma 124 2 2" xfId="1398"/>
    <cellStyle name="Comma 124 3" xfId="799"/>
    <cellStyle name="Comma 124 3 2" xfId="1683"/>
    <cellStyle name="Comma 124 4" xfId="1112"/>
    <cellStyle name="Comma 125" xfId="228"/>
    <cellStyle name="Comma 125 2" xfId="515"/>
    <cellStyle name="Comma 125 2 2" xfId="1400"/>
    <cellStyle name="Comma 125 3" xfId="801"/>
    <cellStyle name="Comma 125 3 2" xfId="1685"/>
    <cellStyle name="Comma 125 4" xfId="1114"/>
    <cellStyle name="Comma 126" xfId="229"/>
    <cellStyle name="Comma 126 2" xfId="516"/>
    <cellStyle name="Comma 126 2 2" xfId="1401"/>
    <cellStyle name="Comma 126 3" xfId="802"/>
    <cellStyle name="Comma 126 3 2" xfId="1686"/>
    <cellStyle name="Comma 126 4" xfId="1115"/>
    <cellStyle name="Comma 127" xfId="231"/>
    <cellStyle name="Comma 127 2" xfId="518"/>
    <cellStyle name="Comma 127 2 2" xfId="1403"/>
    <cellStyle name="Comma 127 3" xfId="804"/>
    <cellStyle name="Comma 127 3 2" xfId="1688"/>
    <cellStyle name="Comma 127 4" xfId="1117"/>
    <cellStyle name="Comma 128" xfId="232"/>
    <cellStyle name="Comma 128 2" xfId="519"/>
    <cellStyle name="Comma 128 2 2" xfId="1404"/>
    <cellStyle name="Comma 128 3" xfId="805"/>
    <cellStyle name="Comma 128 3 2" xfId="1689"/>
    <cellStyle name="Comma 128 4" xfId="1118"/>
    <cellStyle name="Comma 129" xfId="233"/>
    <cellStyle name="Comma 129 2" xfId="520"/>
    <cellStyle name="Comma 129 2 2" xfId="1405"/>
    <cellStyle name="Comma 129 3" xfId="806"/>
    <cellStyle name="Comma 129 3 2" xfId="1690"/>
    <cellStyle name="Comma 129 4" xfId="1119"/>
    <cellStyle name="Comma 13" xfId="56"/>
    <cellStyle name="Comma 13 2" xfId="343"/>
    <cellStyle name="Comma 13 2 2" xfId="1228"/>
    <cellStyle name="Comma 13 3" xfId="629"/>
    <cellStyle name="Comma 13 3 2" xfId="1513"/>
    <cellStyle name="Comma 13 4" xfId="942"/>
    <cellStyle name="Comma 130" xfId="235"/>
    <cellStyle name="Comma 130 2" xfId="522"/>
    <cellStyle name="Comma 130 2 2" xfId="1407"/>
    <cellStyle name="Comma 130 3" xfId="808"/>
    <cellStyle name="Comma 130 3 2" xfId="1692"/>
    <cellStyle name="Comma 130 4" xfId="1121"/>
    <cellStyle name="Comma 131" xfId="236"/>
    <cellStyle name="Comma 131 2" xfId="523"/>
    <cellStyle name="Comma 131 2 2" xfId="1408"/>
    <cellStyle name="Comma 131 3" xfId="809"/>
    <cellStyle name="Comma 131 3 2" xfId="1693"/>
    <cellStyle name="Comma 131 4" xfId="1122"/>
    <cellStyle name="Comma 132" xfId="238"/>
    <cellStyle name="Comma 132 2" xfId="525"/>
    <cellStyle name="Comma 132 2 2" xfId="1410"/>
    <cellStyle name="Comma 132 3" xfId="811"/>
    <cellStyle name="Comma 132 3 2" xfId="1695"/>
    <cellStyle name="Comma 132 4" xfId="1124"/>
    <cellStyle name="Comma 133" xfId="239"/>
    <cellStyle name="Comma 133 2" xfId="526"/>
    <cellStyle name="Comma 133 2 2" xfId="1411"/>
    <cellStyle name="Comma 133 3" xfId="812"/>
    <cellStyle name="Comma 133 3 2" xfId="1696"/>
    <cellStyle name="Comma 133 4" xfId="1125"/>
    <cellStyle name="Comma 134" xfId="241"/>
    <cellStyle name="Comma 134 2" xfId="528"/>
    <cellStyle name="Comma 134 2 2" xfId="1413"/>
    <cellStyle name="Comma 134 3" xfId="814"/>
    <cellStyle name="Comma 134 3 2" xfId="1698"/>
    <cellStyle name="Comma 134 4" xfId="1127"/>
    <cellStyle name="Comma 135" xfId="242"/>
    <cellStyle name="Comma 135 2" xfId="529"/>
    <cellStyle name="Comma 135 2 2" xfId="1414"/>
    <cellStyle name="Comma 135 3" xfId="815"/>
    <cellStyle name="Comma 135 3 2" xfId="1699"/>
    <cellStyle name="Comma 135 4" xfId="1128"/>
    <cellStyle name="Comma 136" xfId="244"/>
    <cellStyle name="Comma 136 2" xfId="531"/>
    <cellStyle name="Comma 136 2 2" xfId="1416"/>
    <cellStyle name="Comma 136 3" xfId="817"/>
    <cellStyle name="Comma 136 3 2" xfId="1701"/>
    <cellStyle name="Comma 136 4" xfId="1130"/>
    <cellStyle name="Comma 137" xfId="245"/>
    <cellStyle name="Comma 137 2" xfId="532"/>
    <cellStyle name="Comma 137 2 2" xfId="1417"/>
    <cellStyle name="Comma 137 3" xfId="818"/>
    <cellStyle name="Comma 137 3 2" xfId="1702"/>
    <cellStyle name="Comma 137 4" xfId="1131"/>
    <cellStyle name="Comma 138" xfId="247"/>
    <cellStyle name="Comma 138 2" xfId="534"/>
    <cellStyle name="Comma 138 2 2" xfId="1419"/>
    <cellStyle name="Comma 138 3" xfId="820"/>
    <cellStyle name="Comma 138 3 2" xfId="1704"/>
    <cellStyle name="Comma 138 4" xfId="1133"/>
    <cellStyle name="Comma 139" xfId="249"/>
    <cellStyle name="Comma 139 2" xfId="536"/>
    <cellStyle name="Comma 139 2 2" xfId="1421"/>
    <cellStyle name="Comma 139 3" xfId="822"/>
    <cellStyle name="Comma 139 3 2" xfId="1706"/>
    <cellStyle name="Comma 139 4" xfId="1135"/>
    <cellStyle name="Comma 14" xfId="61"/>
    <cellStyle name="Comma 14 2" xfId="348"/>
    <cellStyle name="Comma 14 2 2" xfId="1233"/>
    <cellStyle name="Comma 14 3" xfId="634"/>
    <cellStyle name="Comma 14 3 2" xfId="1518"/>
    <cellStyle name="Comma 14 4" xfId="947"/>
    <cellStyle name="Comma 140" xfId="250"/>
    <cellStyle name="Comma 140 2" xfId="537"/>
    <cellStyle name="Comma 140 2 2" xfId="1422"/>
    <cellStyle name="Comma 140 3" xfId="823"/>
    <cellStyle name="Comma 140 3 2" xfId="1707"/>
    <cellStyle name="Comma 140 4" xfId="1136"/>
    <cellStyle name="Comma 141" xfId="251"/>
    <cellStyle name="Comma 141 2" xfId="538"/>
    <cellStyle name="Comma 141 2 2" xfId="1423"/>
    <cellStyle name="Comma 141 3" xfId="824"/>
    <cellStyle name="Comma 141 3 2" xfId="1708"/>
    <cellStyle name="Comma 141 4" xfId="1137"/>
    <cellStyle name="Comma 142" xfId="253"/>
    <cellStyle name="Comma 142 2" xfId="540"/>
    <cellStyle name="Comma 142 2 2" xfId="1425"/>
    <cellStyle name="Comma 142 3" xfId="826"/>
    <cellStyle name="Comma 142 3 2" xfId="1710"/>
    <cellStyle name="Comma 142 4" xfId="1139"/>
    <cellStyle name="Comma 143" xfId="254"/>
    <cellStyle name="Comma 143 2" xfId="541"/>
    <cellStyle name="Comma 143 2 2" xfId="1426"/>
    <cellStyle name="Comma 143 3" xfId="827"/>
    <cellStyle name="Comma 143 3 2" xfId="1711"/>
    <cellStyle name="Comma 143 4" xfId="1140"/>
    <cellStyle name="Comma 144" xfId="255"/>
    <cellStyle name="Comma 144 2" xfId="542"/>
    <cellStyle name="Comma 144 2 2" xfId="1427"/>
    <cellStyle name="Comma 144 3" xfId="828"/>
    <cellStyle name="Comma 144 3 2" xfId="1712"/>
    <cellStyle name="Comma 144 4" xfId="1141"/>
    <cellStyle name="Comma 145" xfId="257"/>
    <cellStyle name="Comma 145 2" xfId="544"/>
    <cellStyle name="Comma 145 2 2" xfId="1429"/>
    <cellStyle name="Comma 145 3" xfId="830"/>
    <cellStyle name="Comma 145 3 2" xfId="1714"/>
    <cellStyle name="Comma 145 4" xfId="1143"/>
    <cellStyle name="Comma 146" xfId="259"/>
    <cellStyle name="Comma 146 2" xfId="546"/>
    <cellStyle name="Comma 146 2 2" xfId="1431"/>
    <cellStyle name="Comma 146 3" xfId="832"/>
    <cellStyle name="Comma 146 3 2" xfId="1716"/>
    <cellStyle name="Comma 146 4" xfId="1145"/>
    <cellStyle name="Comma 147" xfId="260"/>
    <cellStyle name="Comma 147 2" xfId="547"/>
    <cellStyle name="Comma 147 2 2" xfId="1432"/>
    <cellStyle name="Comma 147 3" xfId="833"/>
    <cellStyle name="Comma 147 3 2" xfId="1717"/>
    <cellStyle name="Comma 147 4" xfId="1146"/>
    <cellStyle name="Comma 148" xfId="262"/>
    <cellStyle name="Comma 148 2" xfId="549"/>
    <cellStyle name="Comma 148 2 2" xfId="1434"/>
    <cellStyle name="Comma 148 3" xfId="835"/>
    <cellStyle name="Comma 148 3 2" xfId="1719"/>
    <cellStyle name="Comma 148 4" xfId="1148"/>
    <cellStyle name="Comma 149" xfId="264"/>
    <cellStyle name="Comma 149 2" xfId="551"/>
    <cellStyle name="Comma 149 2 2" xfId="1436"/>
    <cellStyle name="Comma 149 3" xfId="837"/>
    <cellStyle name="Comma 149 3 2" xfId="1721"/>
    <cellStyle name="Comma 149 4" xfId="1150"/>
    <cellStyle name="Comma 15" xfId="62"/>
    <cellStyle name="Comma 15 2" xfId="349"/>
    <cellStyle name="Comma 15 2 2" xfId="1234"/>
    <cellStyle name="Comma 15 3" xfId="635"/>
    <cellStyle name="Comma 15 3 2" xfId="1519"/>
    <cellStyle name="Comma 15 4" xfId="948"/>
    <cellStyle name="Comma 150" xfId="266"/>
    <cellStyle name="Comma 150 2" xfId="553"/>
    <cellStyle name="Comma 150 2 2" xfId="1438"/>
    <cellStyle name="Comma 150 3" xfId="839"/>
    <cellStyle name="Comma 150 3 2" xfId="1723"/>
    <cellStyle name="Comma 150 4" xfId="1152"/>
    <cellStyle name="Comma 151" xfId="267"/>
    <cellStyle name="Comma 151 2" xfId="554"/>
    <cellStyle name="Comma 151 2 2" xfId="1439"/>
    <cellStyle name="Comma 151 3" xfId="840"/>
    <cellStyle name="Comma 151 3 2" xfId="1724"/>
    <cellStyle name="Comma 151 4" xfId="1153"/>
    <cellStyle name="Comma 152" xfId="268"/>
    <cellStyle name="Comma 152 2" xfId="555"/>
    <cellStyle name="Comma 152 2 2" xfId="1440"/>
    <cellStyle name="Comma 152 3" xfId="841"/>
    <cellStyle name="Comma 152 3 2" xfId="1725"/>
    <cellStyle name="Comma 152 4" xfId="1154"/>
    <cellStyle name="Comma 153" xfId="269"/>
    <cellStyle name="Comma 153 2" xfId="556"/>
    <cellStyle name="Comma 153 2 2" xfId="1441"/>
    <cellStyle name="Comma 153 3" xfId="842"/>
    <cellStyle name="Comma 153 3 2" xfId="1726"/>
    <cellStyle name="Comma 153 4" xfId="1155"/>
    <cellStyle name="Comma 154" xfId="271"/>
    <cellStyle name="Comma 154 2" xfId="558"/>
    <cellStyle name="Comma 154 2 2" xfId="1443"/>
    <cellStyle name="Comma 154 3" xfId="844"/>
    <cellStyle name="Comma 154 3 2" xfId="1728"/>
    <cellStyle name="Comma 154 4" xfId="1157"/>
    <cellStyle name="Comma 155" xfId="273"/>
    <cellStyle name="Comma 155 2" xfId="560"/>
    <cellStyle name="Comma 155 2 2" xfId="1445"/>
    <cellStyle name="Comma 155 3" xfId="846"/>
    <cellStyle name="Comma 155 3 2" xfId="1730"/>
    <cellStyle name="Comma 155 4" xfId="1159"/>
    <cellStyle name="Comma 156" xfId="274"/>
    <cellStyle name="Comma 156 2" xfId="561"/>
    <cellStyle name="Comma 156 2 2" xfId="1446"/>
    <cellStyle name="Comma 156 3" xfId="847"/>
    <cellStyle name="Comma 156 3 2" xfId="1731"/>
    <cellStyle name="Comma 156 4" xfId="1160"/>
    <cellStyle name="Comma 157" xfId="276"/>
    <cellStyle name="Comma 157 2" xfId="563"/>
    <cellStyle name="Comma 157 2 2" xfId="1448"/>
    <cellStyle name="Comma 157 3" xfId="849"/>
    <cellStyle name="Comma 157 3 2" xfId="1733"/>
    <cellStyle name="Comma 157 4" xfId="1162"/>
    <cellStyle name="Comma 158" xfId="277"/>
    <cellStyle name="Comma 158 2" xfId="564"/>
    <cellStyle name="Comma 158 2 2" xfId="1449"/>
    <cellStyle name="Comma 158 3" xfId="850"/>
    <cellStyle name="Comma 158 3 2" xfId="1734"/>
    <cellStyle name="Comma 158 4" xfId="1163"/>
    <cellStyle name="Comma 159" xfId="279"/>
    <cellStyle name="Comma 159 2" xfId="566"/>
    <cellStyle name="Comma 159 2 2" xfId="1451"/>
    <cellStyle name="Comma 159 3" xfId="852"/>
    <cellStyle name="Comma 159 3 2" xfId="1736"/>
    <cellStyle name="Comma 159 4" xfId="1165"/>
    <cellStyle name="Comma 16" xfId="63"/>
    <cellStyle name="Comma 16 2" xfId="350"/>
    <cellStyle name="Comma 16 2 2" xfId="1235"/>
    <cellStyle name="Comma 16 3" xfId="636"/>
    <cellStyle name="Comma 16 3 2" xfId="1520"/>
    <cellStyle name="Comma 16 4" xfId="949"/>
    <cellStyle name="Comma 160" xfId="280"/>
    <cellStyle name="Comma 160 2" xfId="567"/>
    <cellStyle name="Comma 160 2 2" xfId="1452"/>
    <cellStyle name="Comma 160 3" xfId="853"/>
    <cellStyle name="Comma 160 3 2" xfId="1737"/>
    <cellStyle name="Comma 160 4" xfId="1166"/>
    <cellStyle name="Comma 161" xfId="282"/>
    <cellStyle name="Comma 161 2" xfId="569"/>
    <cellStyle name="Comma 161 2 2" xfId="1454"/>
    <cellStyle name="Comma 161 3" xfId="855"/>
    <cellStyle name="Comma 161 3 2" xfId="1739"/>
    <cellStyle name="Comma 161 4" xfId="1168"/>
    <cellStyle name="Comma 162" xfId="283"/>
    <cellStyle name="Comma 162 2" xfId="570"/>
    <cellStyle name="Comma 162 2 2" xfId="1455"/>
    <cellStyle name="Comma 162 3" xfId="856"/>
    <cellStyle name="Comma 162 3 2" xfId="1740"/>
    <cellStyle name="Comma 162 4" xfId="1169"/>
    <cellStyle name="Comma 163" xfId="284"/>
    <cellStyle name="Comma 163 2" xfId="571"/>
    <cellStyle name="Comma 163 2 2" xfId="1456"/>
    <cellStyle name="Comma 163 3" xfId="857"/>
    <cellStyle name="Comma 163 3 2" xfId="1741"/>
    <cellStyle name="Comma 163 4" xfId="1170"/>
    <cellStyle name="Comma 164" xfId="286"/>
    <cellStyle name="Comma 164 2" xfId="573"/>
    <cellStyle name="Comma 164 2 2" xfId="1458"/>
    <cellStyle name="Comma 164 3" xfId="859"/>
    <cellStyle name="Comma 164 3 2" xfId="1743"/>
    <cellStyle name="Comma 164 4" xfId="1172"/>
    <cellStyle name="Comma 165" xfId="860"/>
    <cellStyle name="Comma 165 2" xfId="1744"/>
    <cellStyle name="Comma 166" xfId="574"/>
    <cellStyle name="Comma 166 2" xfId="1459"/>
    <cellStyle name="Comma 167" xfId="861"/>
    <cellStyle name="Comma 167 2" xfId="1745"/>
    <cellStyle name="Comma 168" xfId="862"/>
    <cellStyle name="Comma 168 2" xfId="1746"/>
    <cellStyle name="Comma 169" xfId="863"/>
    <cellStyle name="Comma 169 2" xfId="1747"/>
    <cellStyle name="Comma 17" xfId="64"/>
    <cellStyle name="Comma 17 2" xfId="351"/>
    <cellStyle name="Comma 17 2 2" xfId="1236"/>
    <cellStyle name="Comma 17 3" xfId="637"/>
    <cellStyle name="Comma 17 3 2" xfId="1521"/>
    <cellStyle name="Comma 17 4" xfId="950"/>
    <cellStyle name="Comma 170" xfId="864"/>
    <cellStyle name="Comma 170 2" xfId="1748"/>
    <cellStyle name="Comma 171" xfId="865"/>
    <cellStyle name="Comma 171 2" xfId="1749"/>
    <cellStyle name="Comma 172" xfId="866"/>
    <cellStyle name="Comma 172 2" xfId="1750"/>
    <cellStyle name="Comma 173" xfId="867"/>
    <cellStyle name="Comma 173 2" xfId="1751"/>
    <cellStyle name="Comma 174" xfId="868"/>
    <cellStyle name="Comma 174 2" xfId="1752"/>
    <cellStyle name="Comma 175" xfId="869"/>
    <cellStyle name="Comma 175 2" xfId="1753"/>
    <cellStyle name="Comma 176" xfId="870"/>
    <cellStyle name="Comma 176 2" xfId="1754"/>
    <cellStyle name="Comma 177" xfId="871"/>
    <cellStyle name="Comma 177 2" xfId="1755"/>
    <cellStyle name="Comma 178" xfId="872"/>
    <cellStyle name="Comma 178 2" xfId="1756"/>
    <cellStyle name="Comma 179" xfId="873"/>
    <cellStyle name="Comma 179 2" xfId="1757"/>
    <cellStyle name="Comma 18" xfId="65"/>
    <cellStyle name="Comma 18 2" xfId="352"/>
    <cellStyle name="Comma 18 2 2" xfId="1237"/>
    <cellStyle name="Comma 18 3" xfId="638"/>
    <cellStyle name="Comma 18 3 2" xfId="1522"/>
    <cellStyle name="Comma 18 4" xfId="951"/>
    <cellStyle name="Comma 180" xfId="874"/>
    <cellStyle name="Comma 180 2" xfId="1758"/>
    <cellStyle name="Comma 181" xfId="875"/>
    <cellStyle name="Comma 181 2" xfId="1759"/>
    <cellStyle name="Comma 182" xfId="876"/>
    <cellStyle name="Comma 182 2" xfId="1760"/>
    <cellStyle name="Comma 183" xfId="877"/>
    <cellStyle name="Comma 183 2" xfId="1761"/>
    <cellStyle name="Comma 184" xfId="878"/>
    <cellStyle name="Comma 184 2" xfId="1762"/>
    <cellStyle name="Comma 185" xfId="879"/>
    <cellStyle name="Comma 185 2" xfId="1763"/>
    <cellStyle name="Comma 186" xfId="880"/>
    <cellStyle name="Comma 186 2" xfId="1764"/>
    <cellStyle name="Comma 187" xfId="881"/>
    <cellStyle name="Comma 187 2" xfId="1765"/>
    <cellStyle name="Comma 188" xfId="882"/>
    <cellStyle name="Comma 188 2" xfId="1766"/>
    <cellStyle name="Comma 189" xfId="883"/>
    <cellStyle name="Comma 189 2" xfId="1767"/>
    <cellStyle name="Comma 19" xfId="66"/>
    <cellStyle name="Comma 19 2" xfId="353"/>
    <cellStyle name="Comma 19 2 2" xfId="1238"/>
    <cellStyle name="Comma 19 3" xfId="639"/>
    <cellStyle name="Comma 19 3 2" xfId="1523"/>
    <cellStyle name="Comma 19 4" xfId="952"/>
    <cellStyle name="Comma 190" xfId="884"/>
    <cellStyle name="Comma 190 2" xfId="1768"/>
    <cellStyle name="Comma 191" xfId="885"/>
    <cellStyle name="Comma 191 2" xfId="1769"/>
    <cellStyle name="Comma 192" xfId="886"/>
    <cellStyle name="Comma 192 2" xfId="1770"/>
    <cellStyle name="Comma 193" xfId="887"/>
    <cellStyle name="Comma 194" xfId="1781"/>
    <cellStyle name="Comma 195" xfId="1772"/>
    <cellStyle name="Comma 196" xfId="1773"/>
    <cellStyle name="Comma 197" xfId="1783"/>
    <cellStyle name="Comma 198" xfId="1777"/>
    <cellStyle name="Comma 199" xfId="1778"/>
    <cellStyle name="Comma 2" xfId="70"/>
    <cellStyle name="Comma 2 2" xfId="308"/>
    <cellStyle name="Comma 2 2 2" xfId="357"/>
    <cellStyle name="Comma 2 2 2 2" xfId="1193"/>
    <cellStyle name="Comma 2 2 2 2 2" xfId="1242"/>
    <cellStyle name="Comma 2 2 3" xfId="643"/>
    <cellStyle name="Comma 2 2 3 2" xfId="1527"/>
    <cellStyle name="Comma 2 2 4" xfId="956"/>
    <cellStyle name="Comma 2 3" xfId="594"/>
    <cellStyle name="Comma 20" xfId="67"/>
    <cellStyle name="Comma 20 2" xfId="354"/>
    <cellStyle name="Comma 20 2 2" xfId="1239"/>
    <cellStyle name="Comma 20 3" xfId="640"/>
    <cellStyle name="Comma 20 3 2" xfId="1524"/>
    <cellStyle name="Comma 20 4" xfId="953"/>
    <cellStyle name="Comma 200" xfId="1785"/>
    <cellStyle name="Comma 201" xfId="1787"/>
    <cellStyle name="Comma 202" xfId="1789"/>
    <cellStyle name="Comma 203" xfId="1792"/>
    <cellStyle name="Comma 204" xfId="1793"/>
    <cellStyle name="Comma 205" xfId="1795"/>
    <cellStyle name="Comma 206" xfId="1796"/>
    <cellStyle name="Comma 207" xfId="21"/>
    <cellStyle name="Comma 21" xfId="68"/>
    <cellStyle name="Comma 21 2" xfId="355"/>
    <cellStyle name="Comma 21 2 2" xfId="1240"/>
    <cellStyle name="Comma 21 3" xfId="641"/>
    <cellStyle name="Comma 21 3 2" xfId="1525"/>
    <cellStyle name="Comma 21 4" xfId="954"/>
    <cellStyle name="Comma 22" xfId="69"/>
    <cellStyle name="Comma 22 2" xfId="356"/>
    <cellStyle name="Comma 22 2 2" xfId="1241"/>
    <cellStyle name="Comma 22 3" xfId="642"/>
    <cellStyle name="Comma 22 3 2" xfId="1526"/>
    <cellStyle name="Comma 22 4" xfId="955"/>
    <cellStyle name="Comma 23" xfId="71"/>
    <cellStyle name="Comma 23 2" xfId="358"/>
    <cellStyle name="Comma 23 2 2" xfId="1243"/>
    <cellStyle name="Comma 23 3" xfId="644"/>
    <cellStyle name="Comma 23 3 2" xfId="1528"/>
    <cellStyle name="Comma 23 4" xfId="957"/>
    <cellStyle name="Comma 24" xfId="72"/>
    <cellStyle name="Comma 24 2" xfId="359"/>
    <cellStyle name="Comma 24 2 2" xfId="1244"/>
    <cellStyle name="Comma 24 3" xfId="645"/>
    <cellStyle name="Comma 24 3 2" xfId="1529"/>
    <cellStyle name="Comma 24 4" xfId="958"/>
    <cellStyle name="Comma 25" xfId="73"/>
    <cellStyle name="Comma 25 2" xfId="360"/>
    <cellStyle name="Comma 25 2 2" xfId="1245"/>
    <cellStyle name="Comma 25 3" xfId="646"/>
    <cellStyle name="Comma 25 3 2" xfId="1530"/>
    <cellStyle name="Comma 25 4" xfId="959"/>
    <cellStyle name="Comma 26" xfId="74"/>
    <cellStyle name="Comma 26 2" xfId="361"/>
    <cellStyle name="Comma 26 2 2" xfId="1246"/>
    <cellStyle name="Comma 26 3" xfId="647"/>
    <cellStyle name="Comma 26 3 2" xfId="1531"/>
    <cellStyle name="Comma 26 4" xfId="960"/>
    <cellStyle name="Comma 27" xfId="110"/>
    <cellStyle name="Comma 27 2" xfId="397"/>
    <cellStyle name="Comma 27 2 2" xfId="1282"/>
    <cellStyle name="Comma 27 3" xfId="683"/>
    <cellStyle name="Comma 27 3 2" xfId="1567"/>
    <cellStyle name="Comma 27 4" xfId="996"/>
    <cellStyle name="Comma 28" xfId="76"/>
    <cellStyle name="Comma 28 2" xfId="363"/>
    <cellStyle name="Comma 28 2 2" xfId="1248"/>
    <cellStyle name="Comma 28 3" xfId="649"/>
    <cellStyle name="Comma 28 3 2" xfId="1533"/>
    <cellStyle name="Comma 28 4" xfId="962"/>
    <cellStyle name="Comma 29" xfId="77"/>
    <cellStyle name="Comma 29 2" xfId="364"/>
    <cellStyle name="Comma 29 2 2" xfId="1249"/>
    <cellStyle name="Comma 29 3" xfId="650"/>
    <cellStyle name="Comma 29 3 2" xfId="1534"/>
    <cellStyle name="Comma 29 4" xfId="963"/>
    <cellStyle name="Comma 3" xfId="42"/>
    <cellStyle name="Comma 3 2" xfId="329"/>
    <cellStyle name="Comma 3 2 2" xfId="1214"/>
    <cellStyle name="Comma 3 3" xfId="615"/>
    <cellStyle name="Comma 3 3 2" xfId="1499"/>
    <cellStyle name="Comma 3 4" xfId="928"/>
    <cellStyle name="Comma 30" xfId="78"/>
    <cellStyle name="Comma 30 2" xfId="365"/>
    <cellStyle name="Comma 30 2 2" xfId="1250"/>
    <cellStyle name="Comma 30 3" xfId="651"/>
    <cellStyle name="Comma 30 3 2" xfId="1535"/>
    <cellStyle name="Comma 30 4" xfId="964"/>
    <cellStyle name="Comma 31" xfId="79"/>
    <cellStyle name="Comma 31 2" xfId="366"/>
    <cellStyle name="Comma 31 2 2" xfId="1251"/>
    <cellStyle name="Comma 31 3" xfId="652"/>
    <cellStyle name="Comma 31 3 2" xfId="1536"/>
    <cellStyle name="Comma 31 4" xfId="965"/>
    <cellStyle name="Comma 32" xfId="80"/>
    <cellStyle name="Comma 32 2" xfId="367"/>
    <cellStyle name="Comma 32 2 2" xfId="1252"/>
    <cellStyle name="Comma 32 3" xfId="653"/>
    <cellStyle name="Comma 32 3 2" xfId="1537"/>
    <cellStyle name="Comma 32 4" xfId="966"/>
    <cellStyle name="Comma 33" xfId="82"/>
    <cellStyle name="Comma 33 2" xfId="369"/>
    <cellStyle name="Comma 33 2 2" xfId="1254"/>
    <cellStyle name="Comma 33 3" xfId="655"/>
    <cellStyle name="Comma 33 3 2" xfId="1539"/>
    <cellStyle name="Comma 33 4" xfId="968"/>
    <cellStyle name="Comma 34" xfId="83"/>
    <cellStyle name="Comma 34 2" xfId="370"/>
    <cellStyle name="Comma 34 2 2" xfId="1255"/>
    <cellStyle name="Comma 34 3" xfId="656"/>
    <cellStyle name="Comma 34 3 2" xfId="1540"/>
    <cellStyle name="Comma 34 4" xfId="969"/>
    <cellStyle name="Comma 35" xfId="85"/>
    <cellStyle name="Comma 35 2" xfId="372"/>
    <cellStyle name="Comma 35 2 2" xfId="1257"/>
    <cellStyle name="Comma 35 3" xfId="658"/>
    <cellStyle name="Comma 35 3 2" xfId="1542"/>
    <cellStyle name="Comma 35 4" xfId="971"/>
    <cellStyle name="Comma 36" xfId="86"/>
    <cellStyle name="Comma 36 2" xfId="373"/>
    <cellStyle name="Comma 36 2 2" xfId="1258"/>
    <cellStyle name="Comma 36 3" xfId="659"/>
    <cellStyle name="Comma 36 3 2" xfId="1543"/>
    <cellStyle name="Comma 36 4" xfId="972"/>
    <cellStyle name="Comma 37" xfId="98"/>
    <cellStyle name="Comma 37 2" xfId="385"/>
    <cellStyle name="Comma 37 2 2" xfId="1270"/>
    <cellStyle name="Comma 37 3" xfId="671"/>
    <cellStyle name="Comma 37 3 2" xfId="1555"/>
    <cellStyle name="Comma 37 4" xfId="984"/>
    <cellStyle name="Comma 38" xfId="88"/>
    <cellStyle name="Comma 38 2" xfId="375"/>
    <cellStyle name="Comma 38 2 2" xfId="1260"/>
    <cellStyle name="Comma 38 3" xfId="661"/>
    <cellStyle name="Comma 38 3 2" xfId="1545"/>
    <cellStyle name="Comma 38 4" xfId="974"/>
    <cellStyle name="Comma 39" xfId="89"/>
    <cellStyle name="Comma 39 2" xfId="376"/>
    <cellStyle name="Comma 39 2 2" xfId="1261"/>
    <cellStyle name="Comma 39 3" xfId="662"/>
    <cellStyle name="Comma 39 3 2" xfId="1546"/>
    <cellStyle name="Comma 39 4" xfId="975"/>
    <cellStyle name="Comma 4" xfId="48"/>
    <cellStyle name="Comma 4 2" xfId="335"/>
    <cellStyle name="Comma 4 2 2" xfId="1220"/>
    <cellStyle name="Comma 4 3" xfId="621"/>
    <cellStyle name="Comma 4 3 2" xfId="1505"/>
    <cellStyle name="Comma 4 4" xfId="934"/>
    <cellStyle name="Comma 40" xfId="111"/>
    <cellStyle name="Comma 40 2" xfId="398"/>
    <cellStyle name="Comma 40 2 2" xfId="1283"/>
    <cellStyle name="Comma 40 3" xfId="684"/>
    <cellStyle name="Comma 40 3 2" xfId="1568"/>
    <cellStyle name="Comma 40 4" xfId="997"/>
    <cellStyle name="Comma 41" xfId="91"/>
    <cellStyle name="Comma 41 2" xfId="378"/>
    <cellStyle name="Comma 41 2 2" xfId="1263"/>
    <cellStyle name="Comma 41 3" xfId="664"/>
    <cellStyle name="Comma 41 3 2" xfId="1548"/>
    <cellStyle name="Comma 41 4" xfId="977"/>
    <cellStyle name="Comma 42" xfId="92"/>
    <cellStyle name="Comma 42 2" xfId="379"/>
    <cellStyle name="Comma 42 2 2" xfId="1264"/>
    <cellStyle name="Comma 42 3" xfId="665"/>
    <cellStyle name="Comma 42 3 2" xfId="1549"/>
    <cellStyle name="Comma 42 4" xfId="978"/>
    <cellStyle name="Comma 43" xfId="106"/>
    <cellStyle name="Comma 43 2" xfId="393"/>
    <cellStyle name="Comma 43 2 2" xfId="1278"/>
    <cellStyle name="Comma 43 3" xfId="679"/>
    <cellStyle name="Comma 43 3 2" xfId="1563"/>
    <cellStyle name="Comma 43 4" xfId="992"/>
    <cellStyle name="Comma 44" xfId="112"/>
    <cellStyle name="Comma 44 2" xfId="399"/>
    <cellStyle name="Comma 44 2 2" xfId="1284"/>
    <cellStyle name="Comma 44 3" xfId="685"/>
    <cellStyle name="Comma 44 3 2" xfId="1569"/>
    <cellStyle name="Comma 44 4" xfId="998"/>
    <cellStyle name="Comma 45" xfId="95"/>
    <cellStyle name="Comma 45 2" xfId="382"/>
    <cellStyle name="Comma 45 2 2" xfId="1267"/>
    <cellStyle name="Comma 45 3" xfId="668"/>
    <cellStyle name="Comma 45 3 2" xfId="1552"/>
    <cellStyle name="Comma 45 4" xfId="981"/>
    <cellStyle name="Comma 46" xfId="108"/>
    <cellStyle name="Comma 46 2" xfId="395"/>
    <cellStyle name="Comma 46 2 2" xfId="1280"/>
    <cellStyle name="Comma 46 3" xfId="681"/>
    <cellStyle name="Comma 46 3 2" xfId="1565"/>
    <cellStyle name="Comma 46 4" xfId="994"/>
    <cellStyle name="Comma 47" xfId="199"/>
    <cellStyle name="Comma 47 2" xfId="486"/>
    <cellStyle name="Comma 47 2 2" xfId="1371"/>
    <cellStyle name="Comma 47 3" xfId="772"/>
    <cellStyle name="Comma 47 3 2" xfId="1656"/>
    <cellStyle name="Comma 47 4" xfId="1085"/>
    <cellStyle name="Comma 48" xfId="114"/>
    <cellStyle name="Comma 48 2" xfId="401"/>
    <cellStyle name="Comma 48 2 2" xfId="1286"/>
    <cellStyle name="Comma 48 3" xfId="687"/>
    <cellStyle name="Comma 48 3 2" xfId="1571"/>
    <cellStyle name="Comma 48 4" xfId="1000"/>
    <cellStyle name="Comma 49" xfId="157"/>
    <cellStyle name="Comma 49 2" xfId="444"/>
    <cellStyle name="Comma 49 2 2" xfId="1329"/>
    <cellStyle name="Comma 49 3" xfId="730"/>
    <cellStyle name="Comma 49 3 2" xfId="1614"/>
    <cellStyle name="Comma 49 4" xfId="1043"/>
    <cellStyle name="Comma 5" xfId="58"/>
    <cellStyle name="Comma 5 2" xfId="345"/>
    <cellStyle name="Comma 5 2 2" xfId="1230"/>
    <cellStyle name="Comma 5 3" xfId="631"/>
    <cellStyle name="Comma 5 3 2" xfId="1515"/>
    <cellStyle name="Comma 5 4" xfId="944"/>
    <cellStyle name="Comma 50" xfId="116"/>
    <cellStyle name="Comma 50 2" xfId="403"/>
    <cellStyle name="Comma 50 2 2" xfId="1288"/>
    <cellStyle name="Comma 50 3" xfId="689"/>
    <cellStyle name="Comma 50 3 2" xfId="1573"/>
    <cellStyle name="Comma 50 4" xfId="1002"/>
    <cellStyle name="Comma 51" xfId="117"/>
    <cellStyle name="Comma 51 2" xfId="404"/>
    <cellStyle name="Comma 51 2 2" xfId="1289"/>
    <cellStyle name="Comma 51 3" xfId="690"/>
    <cellStyle name="Comma 51 3 2" xfId="1574"/>
    <cellStyle name="Comma 51 4" xfId="1003"/>
    <cellStyle name="Comma 52" xfId="158"/>
    <cellStyle name="Comma 52 2" xfId="445"/>
    <cellStyle name="Comma 52 2 2" xfId="1330"/>
    <cellStyle name="Comma 52 3" xfId="731"/>
    <cellStyle name="Comma 52 3 2" xfId="1615"/>
    <cellStyle name="Comma 52 4" xfId="1044"/>
    <cellStyle name="Comma 53" xfId="119"/>
    <cellStyle name="Comma 53 2" xfId="406"/>
    <cellStyle name="Comma 53 2 2" xfId="1291"/>
    <cellStyle name="Comma 53 3" xfId="692"/>
    <cellStyle name="Comma 53 3 2" xfId="1576"/>
    <cellStyle name="Comma 53 4" xfId="1005"/>
    <cellStyle name="Comma 54" xfId="160"/>
    <cellStyle name="Comma 54 2" xfId="447"/>
    <cellStyle name="Comma 54 2 2" xfId="1332"/>
    <cellStyle name="Comma 54 3" xfId="733"/>
    <cellStyle name="Comma 54 3 2" xfId="1617"/>
    <cellStyle name="Comma 54 4" xfId="1046"/>
    <cellStyle name="Comma 55" xfId="161"/>
    <cellStyle name="Comma 55 2" xfId="448"/>
    <cellStyle name="Comma 55 2 2" xfId="1333"/>
    <cellStyle name="Comma 55 3" xfId="734"/>
    <cellStyle name="Comma 55 3 2" xfId="1618"/>
    <cellStyle name="Comma 55 4" xfId="1047"/>
    <cellStyle name="Comma 56" xfId="162"/>
    <cellStyle name="Comma 56 2" xfId="449"/>
    <cellStyle name="Comma 56 2 2" xfId="1334"/>
    <cellStyle name="Comma 56 3" xfId="735"/>
    <cellStyle name="Comma 56 3 2" xfId="1619"/>
    <cellStyle name="Comma 56 4" xfId="1048"/>
    <cellStyle name="Comma 57" xfId="163"/>
    <cellStyle name="Comma 57 2" xfId="450"/>
    <cellStyle name="Comma 57 2 2" xfId="1335"/>
    <cellStyle name="Comma 57 3" xfId="736"/>
    <cellStyle name="Comma 57 3 2" xfId="1620"/>
    <cellStyle name="Comma 57 4" xfId="1049"/>
    <cellStyle name="Comma 58" xfId="201"/>
    <cellStyle name="Comma 58 2" xfId="488"/>
    <cellStyle name="Comma 58 2 2" xfId="1373"/>
    <cellStyle name="Comma 58 3" xfId="774"/>
    <cellStyle name="Comma 58 3 2" xfId="1658"/>
    <cellStyle name="Comma 58 4" xfId="1087"/>
    <cellStyle name="Comma 59" xfId="165"/>
    <cellStyle name="Comma 59 2" xfId="452"/>
    <cellStyle name="Comma 59 2 2" xfId="1337"/>
    <cellStyle name="Comma 59 3" xfId="738"/>
    <cellStyle name="Comma 59 3 2" xfId="1622"/>
    <cellStyle name="Comma 59 4" xfId="1051"/>
    <cellStyle name="Comma 6" xfId="46"/>
    <cellStyle name="Comma 6 2" xfId="333"/>
    <cellStyle name="Comma 6 2 2" xfId="1218"/>
    <cellStyle name="Comma 6 3" xfId="619"/>
    <cellStyle name="Comma 6 3 2" xfId="1503"/>
    <cellStyle name="Comma 6 4" xfId="932"/>
    <cellStyle name="Comma 60" xfId="166"/>
    <cellStyle name="Comma 60 2" xfId="453"/>
    <cellStyle name="Comma 60 2 2" xfId="1338"/>
    <cellStyle name="Comma 60 3" xfId="739"/>
    <cellStyle name="Comma 60 3 2" xfId="1623"/>
    <cellStyle name="Comma 60 4" xfId="1052"/>
    <cellStyle name="Comma 61" xfId="203"/>
    <cellStyle name="Comma 61 2" xfId="490"/>
    <cellStyle name="Comma 61 2 2" xfId="1375"/>
    <cellStyle name="Comma 61 3" xfId="776"/>
    <cellStyle name="Comma 61 3 2" xfId="1660"/>
    <cellStyle name="Comma 61 4" xfId="1089"/>
    <cellStyle name="Comma 62" xfId="128"/>
    <cellStyle name="Comma 62 2" xfId="415"/>
    <cellStyle name="Comma 62 2 2" xfId="1300"/>
    <cellStyle name="Comma 62 3" xfId="701"/>
    <cellStyle name="Comma 62 3 2" xfId="1585"/>
    <cellStyle name="Comma 62 4" xfId="1014"/>
    <cellStyle name="Comma 63" xfId="168"/>
    <cellStyle name="Comma 63 2" xfId="455"/>
    <cellStyle name="Comma 63 2 2" xfId="1340"/>
    <cellStyle name="Comma 63 3" xfId="741"/>
    <cellStyle name="Comma 63 3 2" xfId="1625"/>
    <cellStyle name="Comma 63 4" xfId="1054"/>
    <cellStyle name="Comma 64" xfId="130"/>
    <cellStyle name="Comma 64 2" xfId="417"/>
    <cellStyle name="Comma 64 2 2" xfId="1302"/>
    <cellStyle name="Comma 64 3" xfId="703"/>
    <cellStyle name="Comma 64 3 2" xfId="1587"/>
    <cellStyle name="Comma 64 4" xfId="1016"/>
    <cellStyle name="Comma 65" xfId="131"/>
    <cellStyle name="Comma 65 2" xfId="418"/>
    <cellStyle name="Comma 65 2 2" xfId="1303"/>
    <cellStyle name="Comma 65 3" xfId="704"/>
    <cellStyle name="Comma 65 3 2" xfId="1588"/>
    <cellStyle name="Comma 65 4" xfId="1017"/>
    <cellStyle name="Comma 66" xfId="204"/>
    <cellStyle name="Comma 66 2" xfId="491"/>
    <cellStyle name="Comma 66 2 2" xfId="1376"/>
    <cellStyle name="Comma 66 3" xfId="777"/>
    <cellStyle name="Comma 66 3 2" xfId="1661"/>
    <cellStyle name="Comma 66 4" xfId="1090"/>
    <cellStyle name="Comma 67" xfId="133"/>
    <cellStyle name="Comma 67 2" xfId="420"/>
    <cellStyle name="Comma 67 2 2" xfId="1305"/>
    <cellStyle name="Comma 67 3" xfId="706"/>
    <cellStyle name="Comma 67 3 2" xfId="1590"/>
    <cellStyle name="Comma 67 4" xfId="1019"/>
    <cellStyle name="Comma 68" xfId="134"/>
    <cellStyle name="Comma 68 2" xfId="421"/>
    <cellStyle name="Comma 68 2 2" xfId="1306"/>
    <cellStyle name="Comma 68 3" xfId="707"/>
    <cellStyle name="Comma 68 3 2" xfId="1591"/>
    <cellStyle name="Comma 68 4" xfId="1020"/>
    <cellStyle name="Comma 69" xfId="135"/>
    <cellStyle name="Comma 69 2" xfId="422"/>
    <cellStyle name="Comma 69 2 2" xfId="1307"/>
    <cellStyle name="Comma 69 3" xfId="708"/>
    <cellStyle name="Comma 69 3 2" xfId="1592"/>
    <cellStyle name="Comma 69 4" xfId="1021"/>
    <cellStyle name="Comma 7" xfId="50"/>
    <cellStyle name="Comma 7 2" xfId="337"/>
    <cellStyle name="Comma 7 2 2" xfId="1222"/>
    <cellStyle name="Comma 7 3" xfId="623"/>
    <cellStyle name="Comma 7 3 2" xfId="1507"/>
    <cellStyle name="Comma 7 4" xfId="936"/>
    <cellStyle name="Comma 70" xfId="136"/>
    <cellStyle name="Comma 70 2" xfId="423"/>
    <cellStyle name="Comma 70 2 2" xfId="1308"/>
    <cellStyle name="Comma 70 3" xfId="709"/>
    <cellStyle name="Comma 70 3 2" xfId="1593"/>
    <cellStyle name="Comma 70 4" xfId="1022"/>
    <cellStyle name="Comma 71" xfId="137"/>
    <cellStyle name="Comma 71 2" xfId="424"/>
    <cellStyle name="Comma 71 2 2" xfId="1309"/>
    <cellStyle name="Comma 71 3" xfId="710"/>
    <cellStyle name="Comma 71 3 2" xfId="1594"/>
    <cellStyle name="Comma 71 4" xfId="1023"/>
    <cellStyle name="Comma 72" xfId="138"/>
    <cellStyle name="Comma 72 2" xfId="425"/>
    <cellStyle name="Comma 72 2 2" xfId="1310"/>
    <cellStyle name="Comma 72 3" xfId="711"/>
    <cellStyle name="Comma 72 3 2" xfId="1595"/>
    <cellStyle name="Comma 72 4" xfId="1024"/>
    <cellStyle name="Comma 73" xfId="139"/>
    <cellStyle name="Comma 73 2" xfId="426"/>
    <cellStyle name="Comma 73 2 2" xfId="1311"/>
    <cellStyle name="Comma 73 3" xfId="712"/>
    <cellStyle name="Comma 73 3 2" xfId="1596"/>
    <cellStyle name="Comma 73 4" xfId="1025"/>
    <cellStyle name="Comma 74" xfId="140"/>
    <cellStyle name="Comma 74 2" xfId="427"/>
    <cellStyle name="Comma 74 2 2" xfId="1312"/>
    <cellStyle name="Comma 74 3" xfId="713"/>
    <cellStyle name="Comma 74 3 2" xfId="1597"/>
    <cellStyle name="Comma 74 4" xfId="1026"/>
    <cellStyle name="Comma 75" xfId="141"/>
    <cellStyle name="Comma 75 2" xfId="428"/>
    <cellStyle name="Comma 75 2 2" xfId="1313"/>
    <cellStyle name="Comma 75 3" xfId="714"/>
    <cellStyle name="Comma 75 3 2" xfId="1598"/>
    <cellStyle name="Comma 75 4" xfId="1027"/>
    <cellStyle name="Comma 76" xfId="142"/>
    <cellStyle name="Comma 76 2" xfId="429"/>
    <cellStyle name="Comma 76 2 2" xfId="1314"/>
    <cellStyle name="Comma 76 3" xfId="715"/>
    <cellStyle name="Comma 76 3 2" xfId="1599"/>
    <cellStyle name="Comma 76 4" xfId="1028"/>
    <cellStyle name="Comma 77" xfId="143"/>
    <cellStyle name="Comma 77 2" xfId="430"/>
    <cellStyle name="Comma 77 2 2" xfId="1315"/>
    <cellStyle name="Comma 77 3" xfId="716"/>
    <cellStyle name="Comma 77 3 2" xfId="1600"/>
    <cellStyle name="Comma 77 4" xfId="1029"/>
    <cellStyle name="Comma 78" xfId="144"/>
    <cellStyle name="Comma 78 2" xfId="431"/>
    <cellStyle name="Comma 78 2 2" xfId="1316"/>
    <cellStyle name="Comma 78 3" xfId="717"/>
    <cellStyle name="Comma 78 3 2" xfId="1601"/>
    <cellStyle name="Comma 78 4" xfId="1030"/>
    <cellStyle name="Comma 79" xfId="145"/>
    <cellStyle name="Comma 79 2" xfId="432"/>
    <cellStyle name="Comma 79 2 2" xfId="1317"/>
    <cellStyle name="Comma 79 3" xfId="718"/>
    <cellStyle name="Comma 79 3 2" xfId="1602"/>
    <cellStyle name="Comma 79 4" xfId="1031"/>
    <cellStyle name="Comma 8" xfId="51"/>
    <cellStyle name="Comma 8 2" xfId="338"/>
    <cellStyle name="Comma 8 2 2" xfId="1223"/>
    <cellStyle name="Comma 8 3" xfId="624"/>
    <cellStyle name="Comma 8 3 2" xfId="1508"/>
    <cellStyle name="Comma 8 4" xfId="937"/>
    <cellStyle name="Comma 80" xfId="146"/>
    <cellStyle name="Comma 80 2" xfId="433"/>
    <cellStyle name="Comma 80 2 2" xfId="1318"/>
    <cellStyle name="Comma 80 3" xfId="719"/>
    <cellStyle name="Comma 80 3 2" xfId="1603"/>
    <cellStyle name="Comma 80 4" xfId="1032"/>
    <cellStyle name="Comma 81" xfId="147"/>
    <cellStyle name="Comma 81 2" xfId="434"/>
    <cellStyle name="Comma 81 2 2" xfId="1319"/>
    <cellStyle name="Comma 81 3" xfId="720"/>
    <cellStyle name="Comma 81 3 2" xfId="1604"/>
    <cellStyle name="Comma 81 4" xfId="1033"/>
    <cellStyle name="Comma 82" xfId="148"/>
    <cellStyle name="Comma 82 2" xfId="435"/>
    <cellStyle name="Comma 82 2 2" xfId="1320"/>
    <cellStyle name="Comma 82 3" xfId="721"/>
    <cellStyle name="Comma 82 3 2" xfId="1605"/>
    <cellStyle name="Comma 82 4" xfId="1034"/>
    <cellStyle name="Comma 83" xfId="170"/>
    <cellStyle name="Comma 83 2" xfId="457"/>
    <cellStyle name="Comma 83 2 2" xfId="1342"/>
    <cellStyle name="Comma 83 3" xfId="743"/>
    <cellStyle name="Comma 83 3 2" xfId="1627"/>
    <cellStyle name="Comma 83 4" xfId="1056"/>
    <cellStyle name="Comma 84" xfId="150"/>
    <cellStyle name="Comma 84 2" xfId="437"/>
    <cellStyle name="Comma 84 2 2" xfId="1322"/>
    <cellStyle name="Comma 84 3" xfId="723"/>
    <cellStyle name="Comma 84 3 2" xfId="1607"/>
    <cellStyle name="Comma 84 4" xfId="1036"/>
    <cellStyle name="Comma 85" xfId="151"/>
    <cellStyle name="Comma 85 2" xfId="438"/>
    <cellStyle name="Comma 85 2 2" xfId="1323"/>
    <cellStyle name="Comma 85 3" xfId="724"/>
    <cellStyle name="Comma 85 3 2" xfId="1608"/>
    <cellStyle name="Comma 85 4" xfId="1037"/>
    <cellStyle name="Comma 86" xfId="171"/>
    <cellStyle name="Comma 86 2" xfId="458"/>
    <cellStyle name="Comma 86 2 2" xfId="1343"/>
    <cellStyle name="Comma 86 3" xfId="744"/>
    <cellStyle name="Comma 86 3 2" xfId="1628"/>
    <cellStyle name="Comma 86 4" xfId="1057"/>
    <cellStyle name="Comma 87" xfId="172"/>
    <cellStyle name="Comma 87 2" xfId="459"/>
    <cellStyle name="Comma 87 2 2" xfId="1344"/>
    <cellStyle name="Comma 87 3" xfId="745"/>
    <cellStyle name="Comma 87 3 2" xfId="1629"/>
    <cellStyle name="Comma 87 4" xfId="1058"/>
    <cellStyle name="Comma 88" xfId="154"/>
    <cellStyle name="Comma 88 2" xfId="441"/>
    <cellStyle name="Comma 88 2 2" xfId="1326"/>
    <cellStyle name="Comma 88 3" xfId="727"/>
    <cellStyle name="Comma 88 3 2" xfId="1611"/>
    <cellStyle name="Comma 88 4" xfId="1040"/>
    <cellStyle name="Comma 89" xfId="155"/>
    <cellStyle name="Comma 89 2" xfId="442"/>
    <cellStyle name="Comma 89 2 2" xfId="1327"/>
    <cellStyle name="Comma 89 3" xfId="728"/>
    <cellStyle name="Comma 89 3 2" xfId="1612"/>
    <cellStyle name="Comma 89 4" xfId="1041"/>
    <cellStyle name="Comma 9" xfId="52"/>
    <cellStyle name="Comma 9 2" xfId="339"/>
    <cellStyle name="Comma 9 2 2" xfId="1224"/>
    <cellStyle name="Comma 9 3" xfId="625"/>
    <cellStyle name="Comma 9 3 2" xfId="1509"/>
    <cellStyle name="Comma 9 4" xfId="938"/>
    <cellStyle name="Comma 90" xfId="173"/>
    <cellStyle name="Comma 90 2" xfId="460"/>
    <cellStyle name="Comma 90 2 2" xfId="1345"/>
    <cellStyle name="Comma 90 3" xfId="746"/>
    <cellStyle name="Comma 90 3 2" xfId="1630"/>
    <cellStyle name="Comma 90 4" xfId="1059"/>
    <cellStyle name="Comma 91" xfId="174"/>
    <cellStyle name="Comma 91 2" xfId="461"/>
    <cellStyle name="Comma 91 2 2" xfId="1346"/>
    <cellStyle name="Comma 91 3" xfId="747"/>
    <cellStyle name="Comma 91 3 2" xfId="1631"/>
    <cellStyle name="Comma 91 4" xfId="1060"/>
    <cellStyle name="Comma 92" xfId="206"/>
    <cellStyle name="Comma 92 2" xfId="493"/>
    <cellStyle name="Comma 92 2 2" xfId="1378"/>
    <cellStyle name="Comma 92 3" xfId="779"/>
    <cellStyle name="Comma 92 3 2" xfId="1663"/>
    <cellStyle name="Comma 92 4" xfId="1092"/>
    <cellStyle name="Comma 93" xfId="176"/>
    <cellStyle name="Comma 93 2" xfId="463"/>
    <cellStyle name="Comma 93 2 2" xfId="1348"/>
    <cellStyle name="Comma 93 3" xfId="749"/>
    <cellStyle name="Comma 93 3 2" xfId="1633"/>
    <cellStyle name="Comma 93 4" xfId="1062"/>
    <cellStyle name="Comma 94" xfId="177"/>
    <cellStyle name="Comma 94 2" xfId="464"/>
    <cellStyle name="Comma 94 2 2" xfId="1349"/>
    <cellStyle name="Comma 94 3" xfId="750"/>
    <cellStyle name="Comma 94 3 2" xfId="1634"/>
    <cellStyle name="Comma 94 4" xfId="1063"/>
    <cellStyle name="Comma 95" xfId="178"/>
    <cellStyle name="Comma 95 2" xfId="465"/>
    <cellStyle name="Comma 95 2 2" xfId="1350"/>
    <cellStyle name="Comma 95 3" xfId="751"/>
    <cellStyle name="Comma 95 3 2" xfId="1635"/>
    <cellStyle name="Comma 95 4" xfId="1064"/>
    <cellStyle name="Comma 96" xfId="179"/>
    <cellStyle name="Comma 96 2" xfId="466"/>
    <cellStyle name="Comma 96 2 2" xfId="1351"/>
    <cellStyle name="Comma 96 3" xfId="752"/>
    <cellStyle name="Comma 96 3 2" xfId="1636"/>
    <cellStyle name="Comma 96 4" xfId="1065"/>
    <cellStyle name="Comma 97" xfId="207"/>
    <cellStyle name="Comma 97 2" xfId="494"/>
    <cellStyle name="Comma 97 2 2" xfId="1379"/>
    <cellStyle name="Comma 97 3" xfId="780"/>
    <cellStyle name="Comma 97 3 2" xfId="1664"/>
    <cellStyle name="Comma 97 4" xfId="1093"/>
    <cellStyle name="Comma 98" xfId="181"/>
    <cellStyle name="Comma 98 2" xfId="468"/>
    <cellStyle name="Comma 98 2 2" xfId="1353"/>
    <cellStyle name="Comma 98 3" xfId="754"/>
    <cellStyle name="Comma 98 3 2" xfId="1638"/>
    <cellStyle name="Comma 98 4" xfId="1067"/>
    <cellStyle name="Comma 99" xfId="182"/>
    <cellStyle name="Comma 99 2" xfId="469"/>
    <cellStyle name="Comma 99 2 2" xfId="1354"/>
    <cellStyle name="Comma 99 3" xfId="755"/>
    <cellStyle name="Comma 99 3 2" xfId="1639"/>
    <cellStyle name="Comma 99 4" xfId="1068"/>
    <cellStyle name="Normal" xfId="0" builtinId="0"/>
    <cellStyle name="Normal 10" xfId="9"/>
    <cellStyle name="Normal 10 2" xfId="296"/>
    <cellStyle name="Normal 10 2 2" xfId="1181"/>
    <cellStyle name="Normal 10 3" xfId="582"/>
    <cellStyle name="Normal 10 3 2" xfId="1467"/>
    <cellStyle name="Normal 10 4" xfId="896"/>
    <cellStyle name="Normal 100" xfId="175"/>
    <cellStyle name="Normal 100 2" xfId="462"/>
    <cellStyle name="Normal 100 2 2" xfId="1347"/>
    <cellStyle name="Normal 100 3" xfId="748"/>
    <cellStyle name="Normal 100 3 2" xfId="1632"/>
    <cellStyle name="Normal 100 4" xfId="1061"/>
    <cellStyle name="Normal 101" xfId="1776"/>
    <cellStyle name="Normal 102" xfId="1779"/>
    <cellStyle name="Normal 103" xfId="1780"/>
    <cellStyle name="Normal 104" xfId="1782"/>
    <cellStyle name="Normal 105" xfId="180"/>
    <cellStyle name="Normal 105 2" xfId="467"/>
    <cellStyle name="Normal 105 2 2" xfId="1352"/>
    <cellStyle name="Normal 105 3" xfId="753"/>
    <cellStyle name="Normal 105 3 2" xfId="1637"/>
    <cellStyle name="Normal 105 4" xfId="1066"/>
    <cellStyle name="Normal 106" xfId="224"/>
    <cellStyle name="Normal 106 2" xfId="511"/>
    <cellStyle name="Normal 106 2 2" xfId="1396"/>
    <cellStyle name="Normal 106 3" xfId="797"/>
    <cellStyle name="Normal 106 3 2" xfId="1681"/>
    <cellStyle name="Normal 106 4" xfId="1110"/>
    <cellStyle name="Normal 107" xfId="1784"/>
    <cellStyle name="Normal 108" xfId="149"/>
    <cellStyle name="Normal 108 2" xfId="436"/>
    <cellStyle name="Normal 108 2 2" xfId="1321"/>
    <cellStyle name="Normal 108 3" xfId="722"/>
    <cellStyle name="Normal 108 3 2" xfId="1606"/>
    <cellStyle name="Normal 108 4" xfId="1035"/>
    <cellStyle name="Normal 109" xfId="227"/>
    <cellStyle name="Normal 109 2" xfId="514"/>
    <cellStyle name="Normal 109 2 2" xfId="1399"/>
    <cellStyle name="Normal 109 3" xfId="800"/>
    <cellStyle name="Normal 109 3 2" xfId="1684"/>
    <cellStyle name="Normal 109 4" xfId="1113"/>
    <cellStyle name="Normal 11" xfId="10"/>
    <cellStyle name="Normal 11 2" xfId="297"/>
    <cellStyle name="Normal 11 2 2" xfId="1182"/>
    <cellStyle name="Normal 11 3" xfId="583"/>
    <cellStyle name="Normal 11 3 2" xfId="1468"/>
    <cellStyle name="Normal 11 4" xfId="897"/>
    <cellStyle name="Normal 110" xfId="184"/>
    <cellStyle name="Normal 110 2" xfId="471"/>
    <cellStyle name="Normal 110 2 2" xfId="1356"/>
    <cellStyle name="Normal 110 3" xfId="757"/>
    <cellStyle name="Normal 110 3 2" xfId="1641"/>
    <cellStyle name="Normal 110 4" xfId="1070"/>
    <cellStyle name="Normal 111" xfId="152"/>
    <cellStyle name="Normal 111 2" xfId="439"/>
    <cellStyle name="Normal 111 2 2" xfId="1324"/>
    <cellStyle name="Normal 111 3" xfId="725"/>
    <cellStyle name="Normal 111 3 2" xfId="1609"/>
    <cellStyle name="Normal 111 4" xfId="1038"/>
    <cellStyle name="Normal 112" xfId="153"/>
    <cellStyle name="Normal 112 2" xfId="440"/>
    <cellStyle name="Normal 112 2 2" xfId="1325"/>
    <cellStyle name="Normal 112 3" xfId="726"/>
    <cellStyle name="Normal 112 3 2" xfId="1610"/>
    <cellStyle name="Normal 112 4" xfId="1039"/>
    <cellStyle name="Normal 113" xfId="1786"/>
    <cellStyle name="Normal 114" xfId="230"/>
    <cellStyle name="Normal 114 2" xfId="517"/>
    <cellStyle name="Normal 114 2 2" xfId="1402"/>
    <cellStyle name="Normal 114 3" xfId="803"/>
    <cellStyle name="Normal 114 3 2" xfId="1687"/>
    <cellStyle name="Normal 114 4" xfId="1116"/>
    <cellStyle name="Normal 115" xfId="1788"/>
    <cellStyle name="Normal 116" xfId="1790"/>
    <cellStyle name="Normal 117" xfId="234"/>
    <cellStyle name="Normal 117 2" xfId="521"/>
    <cellStyle name="Normal 117 2 2" xfId="1406"/>
    <cellStyle name="Normal 117 3" xfId="807"/>
    <cellStyle name="Normal 117 3 2" xfId="1691"/>
    <cellStyle name="Normal 117 4" xfId="1120"/>
    <cellStyle name="Normal 119" xfId="191"/>
    <cellStyle name="Normal 119 2" xfId="478"/>
    <cellStyle name="Normal 119 2 2" xfId="1363"/>
    <cellStyle name="Normal 119 3" xfId="764"/>
    <cellStyle name="Normal 119 3 2" xfId="1648"/>
    <cellStyle name="Normal 119 4" xfId="1077"/>
    <cellStyle name="Normal 12" xfId="11"/>
    <cellStyle name="Normal 12 2" xfId="298"/>
    <cellStyle name="Normal 12 2 2" xfId="1183"/>
    <cellStyle name="Normal 12 3" xfId="584"/>
    <cellStyle name="Normal 12 3 2" xfId="1469"/>
    <cellStyle name="Normal 12 4" xfId="898"/>
    <cellStyle name="Normal 120" xfId="237"/>
    <cellStyle name="Normal 120 2" xfId="524"/>
    <cellStyle name="Normal 120 2 2" xfId="1409"/>
    <cellStyle name="Normal 120 3" xfId="810"/>
    <cellStyle name="Normal 120 3 2" xfId="1694"/>
    <cellStyle name="Normal 120 4" xfId="1123"/>
    <cellStyle name="Normal 122" xfId="240"/>
    <cellStyle name="Normal 122 2" xfId="527"/>
    <cellStyle name="Normal 122 2 2" xfId="1412"/>
    <cellStyle name="Normal 122 3" xfId="813"/>
    <cellStyle name="Normal 122 3 2" xfId="1697"/>
    <cellStyle name="Normal 122 4" xfId="1126"/>
    <cellStyle name="Normal 124" xfId="243"/>
    <cellStyle name="Normal 124 2" xfId="530"/>
    <cellStyle name="Normal 124 2 2" xfId="1415"/>
    <cellStyle name="Normal 124 3" xfId="816"/>
    <cellStyle name="Normal 124 3 2" xfId="1700"/>
    <cellStyle name="Normal 124 4" xfId="1129"/>
    <cellStyle name="Normal 126" xfId="246"/>
    <cellStyle name="Normal 126 2" xfId="533"/>
    <cellStyle name="Normal 126 2 2" xfId="1418"/>
    <cellStyle name="Normal 126 3" xfId="819"/>
    <cellStyle name="Normal 126 3 2" xfId="1703"/>
    <cellStyle name="Normal 126 4" xfId="1132"/>
    <cellStyle name="Normal 127" xfId="248"/>
    <cellStyle name="Normal 127 2" xfId="535"/>
    <cellStyle name="Normal 127 2 2" xfId="1420"/>
    <cellStyle name="Normal 127 3" xfId="821"/>
    <cellStyle name="Normal 127 3 2" xfId="1705"/>
    <cellStyle name="Normal 127 4" xfId="1134"/>
    <cellStyle name="Normal 13" xfId="12"/>
    <cellStyle name="Normal 13 2" xfId="299"/>
    <cellStyle name="Normal 13 2 2" xfId="1184"/>
    <cellStyle name="Normal 13 3" xfId="585"/>
    <cellStyle name="Normal 13 3 2" xfId="1470"/>
    <cellStyle name="Normal 13 4" xfId="899"/>
    <cellStyle name="Normal 130" xfId="252"/>
    <cellStyle name="Normal 130 2" xfId="539"/>
    <cellStyle name="Normal 130 2 2" xfId="1424"/>
    <cellStyle name="Normal 130 3" xfId="825"/>
    <cellStyle name="Normal 130 3 2" xfId="1709"/>
    <cellStyle name="Normal 130 4" xfId="1138"/>
    <cellStyle name="Normal 133" xfId="256"/>
    <cellStyle name="Normal 133 2" xfId="543"/>
    <cellStyle name="Normal 133 2 2" xfId="1428"/>
    <cellStyle name="Normal 133 3" xfId="829"/>
    <cellStyle name="Normal 133 3 2" xfId="1713"/>
    <cellStyle name="Normal 133 4" xfId="1142"/>
    <cellStyle name="Normal 134" xfId="258"/>
    <cellStyle name="Normal 134 2" xfId="545"/>
    <cellStyle name="Normal 134 2 2" xfId="1430"/>
    <cellStyle name="Normal 134 3" xfId="831"/>
    <cellStyle name="Normal 134 3 2" xfId="1715"/>
    <cellStyle name="Normal 134 4" xfId="1144"/>
    <cellStyle name="Normal 136" xfId="261"/>
    <cellStyle name="Normal 136 2" xfId="548"/>
    <cellStyle name="Normal 136 2 2" xfId="1433"/>
    <cellStyle name="Normal 136 3" xfId="834"/>
    <cellStyle name="Normal 136 3 2" xfId="1718"/>
    <cellStyle name="Normal 136 4" xfId="1147"/>
    <cellStyle name="Normal 137" xfId="263"/>
    <cellStyle name="Normal 137 2" xfId="550"/>
    <cellStyle name="Normal 137 2 2" xfId="1435"/>
    <cellStyle name="Normal 137 3" xfId="836"/>
    <cellStyle name="Normal 137 3 2" xfId="1720"/>
    <cellStyle name="Normal 137 4" xfId="1149"/>
    <cellStyle name="Normal 138" xfId="265"/>
    <cellStyle name="Normal 138 2" xfId="552"/>
    <cellStyle name="Normal 138 2 2" xfId="1437"/>
    <cellStyle name="Normal 138 3" xfId="838"/>
    <cellStyle name="Normal 138 3 2" xfId="1722"/>
    <cellStyle name="Normal 138 4" xfId="1151"/>
    <cellStyle name="Normal 14" xfId="13"/>
    <cellStyle name="Normal 14 2" xfId="300"/>
    <cellStyle name="Normal 14 2 2" xfId="1185"/>
    <cellStyle name="Normal 14 3" xfId="586"/>
    <cellStyle name="Normal 14 3 2" xfId="1471"/>
    <cellStyle name="Normal 14 4" xfId="900"/>
    <cellStyle name="Normal 142" xfId="270"/>
    <cellStyle name="Normal 142 2" xfId="557"/>
    <cellStyle name="Normal 142 2 2" xfId="1442"/>
    <cellStyle name="Normal 142 3" xfId="843"/>
    <cellStyle name="Normal 142 3 2" xfId="1727"/>
    <cellStyle name="Normal 142 4" xfId="1156"/>
    <cellStyle name="Normal 143" xfId="272"/>
    <cellStyle name="Normal 143 2" xfId="559"/>
    <cellStyle name="Normal 143 2 2" xfId="1444"/>
    <cellStyle name="Normal 143 3" xfId="845"/>
    <cellStyle name="Normal 143 3 2" xfId="1729"/>
    <cellStyle name="Normal 143 4" xfId="1158"/>
    <cellStyle name="Normal 145" xfId="275"/>
    <cellStyle name="Normal 145 2" xfId="562"/>
    <cellStyle name="Normal 145 2 2" xfId="1447"/>
    <cellStyle name="Normal 145 3" xfId="848"/>
    <cellStyle name="Normal 145 3 2" xfId="1732"/>
    <cellStyle name="Normal 145 4" xfId="1161"/>
    <cellStyle name="Normal 147" xfId="278"/>
    <cellStyle name="Normal 147 2" xfId="565"/>
    <cellStyle name="Normal 147 2 2" xfId="1450"/>
    <cellStyle name="Normal 147 3" xfId="851"/>
    <cellStyle name="Normal 147 3 2" xfId="1735"/>
    <cellStyle name="Normal 147 4" xfId="1164"/>
    <cellStyle name="Normal 149" xfId="281"/>
    <cellStyle name="Normal 149 2" xfId="568"/>
    <cellStyle name="Normal 149 2 2" xfId="1453"/>
    <cellStyle name="Normal 149 3" xfId="854"/>
    <cellStyle name="Normal 149 3 2" xfId="1738"/>
    <cellStyle name="Normal 149 4" xfId="1167"/>
    <cellStyle name="Normal 15" xfId="14"/>
    <cellStyle name="Normal 15 2" xfId="301"/>
    <cellStyle name="Normal 15 2 2" xfId="1186"/>
    <cellStyle name="Normal 15 3" xfId="587"/>
    <cellStyle name="Normal 15 3 2" xfId="1472"/>
    <cellStyle name="Normal 15 4" xfId="901"/>
    <cellStyle name="Normal 152" xfId="285"/>
    <cellStyle name="Normal 152 2" xfId="572"/>
    <cellStyle name="Normal 152 2 2" xfId="1457"/>
    <cellStyle name="Normal 152 3" xfId="858"/>
    <cellStyle name="Normal 152 3 2" xfId="1742"/>
    <cellStyle name="Normal 152 4" xfId="1171"/>
    <cellStyle name="Normal 16" xfId="15"/>
    <cellStyle name="Normal 16 2" xfId="302"/>
    <cellStyle name="Normal 16 2 2" xfId="1187"/>
    <cellStyle name="Normal 16 3" xfId="588"/>
    <cellStyle name="Normal 16 3 2" xfId="1473"/>
    <cellStyle name="Normal 16 4" xfId="902"/>
    <cellStyle name="Normal 17" xfId="16"/>
    <cellStyle name="Normal 17 2" xfId="303"/>
    <cellStyle name="Normal 17 2 2" xfId="1188"/>
    <cellStyle name="Normal 17 3" xfId="589"/>
    <cellStyle name="Normal 17 3 2" xfId="1474"/>
    <cellStyle name="Normal 17 4" xfId="903"/>
    <cellStyle name="Normal 18" xfId="17"/>
    <cellStyle name="Normal 18 2" xfId="304"/>
    <cellStyle name="Normal 18 2 2" xfId="1189"/>
    <cellStyle name="Normal 18 3" xfId="590"/>
    <cellStyle name="Normal 18 3 2" xfId="1475"/>
    <cellStyle name="Normal 18 4" xfId="904"/>
    <cellStyle name="Normal 19" xfId="18"/>
    <cellStyle name="Normal 19 2" xfId="305"/>
    <cellStyle name="Normal 19 2 2" xfId="1190"/>
    <cellStyle name="Normal 19 3" xfId="591"/>
    <cellStyle name="Normal 19 3 2" xfId="1476"/>
    <cellStyle name="Normal 19 4" xfId="905"/>
    <cellStyle name="Normal 2" xfId="1"/>
    <cellStyle name="Normal 2 2" xfId="288"/>
    <cellStyle name="Normal 2 2 2" xfId="888"/>
    <cellStyle name="Normal 2 3" xfId="1794"/>
    <cellStyle name="Normal 20" xfId="19"/>
    <cellStyle name="Normal 20 2" xfId="306"/>
    <cellStyle name="Normal 20 2 2" xfId="1191"/>
    <cellStyle name="Normal 20 3" xfId="592"/>
    <cellStyle name="Normal 20 3 2" xfId="1477"/>
    <cellStyle name="Normal 20 4" xfId="906"/>
    <cellStyle name="Normal 21" xfId="20"/>
    <cellStyle name="Normal 21 2" xfId="307"/>
    <cellStyle name="Normal 21 2 2" xfId="1192"/>
    <cellStyle name="Normal 21 3" xfId="593"/>
    <cellStyle name="Normal 21 3 2" xfId="1478"/>
    <cellStyle name="Normal 21 4" xfId="907"/>
    <cellStyle name="Normal 22" xfId="22"/>
    <cellStyle name="Normal 22 2" xfId="309"/>
    <cellStyle name="Normal 22 2 2" xfId="1194"/>
    <cellStyle name="Normal 22 3" xfId="595"/>
    <cellStyle name="Normal 22 3 2" xfId="1479"/>
    <cellStyle name="Normal 22 4" xfId="908"/>
    <cellStyle name="Normal 23" xfId="23"/>
    <cellStyle name="Normal 23 2" xfId="310"/>
    <cellStyle name="Normal 23 2 2" xfId="1195"/>
    <cellStyle name="Normal 23 3" xfId="596"/>
    <cellStyle name="Normal 23 3 2" xfId="1480"/>
    <cellStyle name="Normal 23 4" xfId="909"/>
    <cellStyle name="Normal 24" xfId="24"/>
    <cellStyle name="Normal 24 2" xfId="311"/>
    <cellStyle name="Normal 24 2 2" xfId="1196"/>
    <cellStyle name="Normal 24 3" xfId="597"/>
    <cellStyle name="Normal 24 3 2" xfId="1481"/>
    <cellStyle name="Normal 24 4" xfId="910"/>
    <cellStyle name="Normal 25" xfId="25"/>
    <cellStyle name="Normal 25 2" xfId="312"/>
    <cellStyle name="Normal 25 2 2" xfId="1197"/>
    <cellStyle name="Normal 25 3" xfId="598"/>
    <cellStyle name="Normal 25 3 2" xfId="1482"/>
    <cellStyle name="Normal 25 4" xfId="911"/>
    <cellStyle name="Normal 26" xfId="26"/>
    <cellStyle name="Normal 26 2" xfId="313"/>
    <cellStyle name="Normal 26 2 2" xfId="1198"/>
    <cellStyle name="Normal 26 3" xfId="599"/>
    <cellStyle name="Normal 26 3 2" xfId="1483"/>
    <cellStyle name="Normal 26 4" xfId="912"/>
    <cellStyle name="Normal 27" xfId="27"/>
    <cellStyle name="Normal 27 2" xfId="314"/>
    <cellStyle name="Normal 27 2 2" xfId="1199"/>
    <cellStyle name="Normal 27 3" xfId="600"/>
    <cellStyle name="Normal 27 3 2" xfId="1484"/>
    <cellStyle name="Normal 27 4" xfId="913"/>
    <cellStyle name="Normal 28" xfId="28"/>
    <cellStyle name="Normal 28 2" xfId="315"/>
    <cellStyle name="Normal 28 2 2" xfId="1200"/>
    <cellStyle name="Normal 28 3" xfId="601"/>
    <cellStyle name="Normal 28 3 2" xfId="1485"/>
    <cellStyle name="Normal 28 4" xfId="914"/>
    <cellStyle name="Normal 29" xfId="29"/>
    <cellStyle name="Normal 29 2" xfId="316"/>
    <cellStyle name="Normal 29 2 2" xfId="1201"/>
    <cellStyle name="Normal 29 3" xfId="602"/>
    <cellStyle name="Normal 29 3 2" xfId="1486"/>
    <cellStyle name="Normal 29 4" xfId="915"/>
    <cellStyle name="Normal 3" xfId="2"/>
    <cellStyle name="Normal 3 2" xfId="289"/>
    <cellStyle name="Normal 3 2 2" xfId="1174"/>
    <cellStyle name="Normal 3 3" xfId="575"/>
    <cellStyle name="Normal 3 3 2" xfId="1460"/>
    <cellStyle name="Normal 3 4" xfId="889"/>
    <cellStyle name="Normal 3 5" xfId="1791"/>
    <cellStyle name="Normal 30" xfId="30"/>
    <cellStyle name="Normal 30 2" xfId="317"/>
    <cellStyle name="Normal 30 2 2" xfId="1202"/>
    <cellStyle name="Normal 30 3" xfId="603"/>
    <cellStyle name="Normal 30 3 2" xfId="1487"/>
    <cellStyle name="Normal 30 4" xfId="916"/>
    <cellStyle name="Normal 31" xfId="31"/>
    <cellStyle name="Normal 31 2" xfId="318"/>
    <cellStyle name="Normal 31 2 2" xfId="1203"/>
    <cellStyle name="Normal 31 3" xfId="604"/>
    <cellStyle name="Normal 31 3 2" xfId="1488"/>
    <cellStyle name="Normal 31 4" xfId="917"/>
    <cellStyle name="Normal 32" xfId="32"/>
    <cellStyle name="Normal 32 2" xfId="319"/>
    <cellStyle name="Normal 32 2 2" xfId="1204"/>
    <cellStyle name="Normal 32 3" xfId="605"/>
    <cellStyle name="Normal 32 3 2" xfId="1489"/>
    <cellStyle name="Normal 32 4" xfId="918"/>
    <cellStyle name="Normal 33" xfId="33"/>
    <cellStyle name="Normal 33 2" xfId="320"/>
    <cellStyle name="Normal 33 2 2" xfId="1205"/>
    <cellStyle name="Normal 33 3" xfId="606"/>
    <cellStyle name="Normal 33 3 2" xfId="1490"/>
    <cellStyle name="Normal 33 4" xfId="919"/>
    <cellStyle name="Normal 34" xfId="34"/>
    <cellStyle name="Normal 34 2" xfId="321"/>
    <cellStyle name="Normal 34 2 2" xfId="1206"/>
    <cellStyle name="Normal 34 3" xfId="607"/>
    <cellStyle name="Normal 34 3 2" xfId="1491"/>
    <cellStyle name="Normal 34 4" xfId="920"/>
    <cellStyle name="Normal 35" xfId="35"/>
    <cellStyle name="Normal 35 2" xfId="322"/>
    <cellStyle name="Normal 35 2 2" xfId="1207"/>
    <cellStyle name="Normal 35 3" xfId="608"/>
    <cellStyle name="Normal 35 3 2" xfId="1492"/>
    <cellStyle name="Normal 35 4" xfId="921"/>
    <cellStyle name="Normal 36" xfId="36"/>
    <cellStyle name="Normal 36 2" xfId="323"/>
    <cellStyle name="Normal 36 2 2" xfId="1208"/>
    <cellStyle name="Normal 36 3" xfId="609"/>
    <cellStyle name="Normal 36 3 2" xfId="1493"/>
    <cellStyle name="Normal 36 4" xfId="922"/>
    <cellStyle name="Normal 37" xfId="37"/>
    <cellStyle name="Normal 37 2" xfId="324"/>
    <cellStyle name="Normal 37 2 2" xfId="1209"/>
    <cellStyle name="Normal 37 3" xfId="610"/>
    <cellStyle name="Normal 37 3 2" xfId="1494"/>
    <cellStyle name="Normal 37 4" xfId="923"/>
    <cellStyle name="Normal 38" xfId="38"/>
    <cellStyle name="Normal 38 2" xfId="325"/>
    <cellStyle name="Normal 38 2 2" xfId="1210"/>
    <cellStyle name="Normal 38 3" xfId="611"/>
    <cellStyle name="Normal 38 3 2" xfId="1495"/>
    <cellStyle name="Normal 38 4" xfId="924"/>
    <cellStyle name="Normal 39" xfId="39"/>
    <cellStyle name="Normal 39 2" xfId="326"/>
    <cellStyle name="Normal 39 2 2" xfId="1211"/>
    <cellStyle name="Normal 39 3" xfId="612"/>
    <cellStyle name="Normal 39 3 2" xfId="1496"/>
    <cellStyle name="Normal 39 4" xfId="925"/>
    <cellStyle name="Normal 4" xfId="3"/>
    <cellStyle name="Normal 4 2" xfId="290"/>
    <cellStyle name="Normal 4 2 2" xfId="1175"/>
    <cellStyle name="Normal 4 3" xfId="576"/>
    <cellStyle name="Normal 4 3 2" xfId="1461"/>
    <cellStyle name="Normal 4 4" xfId="890"/>
    <cellStyle name="Normal 40" xfId="40"/>
    <cellStyle name="Normal 40 2" xfId="327"/>
    <cellStyle name="Normal 40 2 2" xfId="1212"/>
    <cellStyle name="Normal 40 3" xfId="613"/>
    <cellStyle name="Normal 40 3 2" xfId="1497"/>
    <cellStyle name="Normal 40 4" xfId="926"/>
    <cellStyle name="Normal 41" xfId="41"/>
    <cellStyle name="Normal 41 2" xfId="328"/>
    <cellStyle name="Normal 41 2 2" xfId="1213"/>
    <cellStyle name="Normal 41 3" xfId="614"/>
    <cellStyle name="Normal 41 3 2" xfId="1498"/>
    <cellStyle name="Normal 41 4" xfId="927"/>
    <cellStyle name="Normal 42" xfId="47"/>
    <cellStyle name="Normal 42 2" xfId="334"/>
    <cellStyle name="Normal 42 2 2" xfId="1219"/>
    <cellStyle name="Normal 42 3" xfId="620"/>
    <cellStyle name="Normal 42 3 2" xfId="1504"/>
    <cellStyle name="Normal 42 4" xfId="933"/>
    <cellStyle name="Normal 43" xfId="43"/>
    <cellStyle name="Normal 43 2" xfId="330"/>
    <cellStyle name="Normal 43 2 2" xfId="1215"/>
    <cellStyle name="Normal 43 3" xfId="616"/>
    <cellStyle name="Normal 43 3 2" xfId="1500"/>
    <cellStyle name="Normal 43 4" xfId="929"/>
    <cellStyle name="Normal 44" xfId="44"/>
    <cellStyle name="Normal 44 2" xfId="331"/>
    <cellStyle name="Normal 44 2 2" xfId="1216"/>
    <cellStyle name="Normal 44 3" xfId="617"/>
    <cellStyle name="Normal 44 3 2" xfId="1501"/>
    <cellStyle name="Normal 44 4" xfId="930"/>
    <cellStyle name="Normal 45" xfId="45"/>
    <cellStyle name="Normal 45 2" xfId="332"/>
    <cellStyle name="Normal 45 2 2" xfId="1217"/>
    <cellStyle name="Normal 45 3" xfId="618"/>
    <cellStyle name="Normal 45 3 2" xfId="1502"/>
    <cellStyle name="Normal 45 4" xfId="931"/>
    <cellStyle name="Normal 46" xfId="57"/>
    <cellStyle name="Normal 46 2" xfId="344"/>
    <cellStyle name="Normal 46 2 2" xfId="1229"/>
    <cellStyle name="Normal 46 3" xfId="630"/>
    <cellStyle name="Normal 46 3 2" xfId="1514"/>
    <cellStyle name="Normal 46 4" xfId="943"/>
    <cellStyle name="Normal 47" xfId="49"/>
    <cellStyle name="Normal 47 2" xfId="336"/>
    <cellStyle name="Normal 47 2 2" xfId="1221"/>
    <cellStyle name="Normal 47 3" xfId="622"/>
    <cellStyle name="Normal 47 3 2" xfId="1506"/>
    <cellStyle name="Normal 47 4" xfId="935"/>
    <cellStyle name="Normal 48" xfId="84"/>
    <cellStyle name="Normal 48 2" xfId="371"/>
    <cellStyle name="Normal 48 2 2" xfId="1256"/>
    <cellStyle name="Normal 48 3" xfId="657"/>
    <cellStyle name="Normal 48 3 2" xfId="1541"/>
    <cellStyle name="Normal 48 4" xfId="970"/>
    <cellStyle name="Normal 49" xfId="97"/>
    <cellStyle name="Normal 49 2" xfId="384"/>
    <cellStyle name="Normal 49 2 2" xfId="1269"/>
    <cellStyle name="Normal 49 3" xfId="670"/>
    <cellStyle name="Normal 49 3 2" xfId="1554"/>
    <cellStyle name="Normal 49 4" xfId="983"/>
    <cellStyle name="Normal 5" xfId="4"/>
    <cellStyle name="Normal 5 2" xfId="291"/>
    <cellStyle name="Normal 5 2 2" xfId="1176"/>
    <cellStyle name="Normal 5 3" xfId="577"/>
    <cellStyle name="Normal 5 3 2" xfId="1462"/>
    <cellStyle name="Normal 5 4" xfId="891"/>
    <cellStyle name="Normal 50" xfId="109"/>
    <cellStyle name="Normal 50 2" xfId="396"/>
    <cellStyle name="Normal 50 2 2" xfId="1281"/>
    <cellStyle name="Normal 50 3" xfId="682"/>
    <cellStyle name="Normal 50 3 2" xfId="1566"/>
    <cellStyle name="Normal 50 4" xfId="995"/>
    <cellStyle name="Normal 51" xfId="53"/>
    <cellStyle name="Normal 51 2" xfId="340"/>
    <cellStyle name="Normal 51 2 2" xfId="1225"/>
    <cellStyle name="Normal 51 3" xfId="626"/>
    <cellStyle name="Normal 51 3 2" xfId="1510"/>
    <cellStyle name="Normal 51 4" xfId="939"/>
    <cellStyle name="Normal 52" xfId="87"/>
    <cellStyle name="Normal 52 2" xfId="374"/>
    <cellStyle name="Normal 52 2 2" xfId="1259"/>
    <cellStyle name="Normal 52 3" xfId="660"/>
    <cellStyle name="Normal 52 3 2" xfId="1544"/>
    <cellStyle name="Normal 52 4" xfId="973"/>
    <cellStyle name="Normal 53" xfId="55"/>
    <cellStyle name="Normal 53 2" xfId="342"/>
    <cellStyle name="Normal 53 2 2" xfId="1227"/>
    <cellStyle name="Normal 53 3" xfId="628"/>
    <cellStyle name="Normal 53 3 2" xfId="1512"/>
    <cellStyle name="Normal 53 4" xfId="941"/>
    <cellStyle name="Normal 54" xfId="99"/>
    <cellStyle name="Normal 54 2" xfId="386"/>
    <cellStyle name="Normal 54 2 2" xfId="1271"/>
    <cellStyle name="Normal 54 3" xfId="672"/>
    <cellStyle name="Normal 54 3 2" xfId="1556"/>
    <cellStyle name="Normal 54 4" xfId="985"/>
    <cellStyle name="Normal 55" xfId="75"/>
    <cellStyle name="Normal 55 2" xfId="362"/>
    <cellStyle name="Normal 55 2 2" xfId="1247"/>
    <cellStyle name="Normal 55 3" xfId="648"/>
    <cellStyle name="Normal 55 3 2" xfId="1532"/>
    <cellStyle name="Normal 55 4" xfId="961"/>
    <cellStyle name="Normal 56" xfId="156"/>
    <cellStyle name="Normal 56 2" xfId="443"/>
    <cellStyle name="Normal 56 2 2" xfId="1328"/>
    <cellStyle name="Normal 56 3" xfId="729"/>
    <cellStyle name="Normal 56 3 2" xfId="1613"/>
    <cellStyle name="Normal 56 4" xfId="1042"/>
    <cellStyle name="Normal 57" xfId="90"/>
    <cellStyle name="Normal 57 2" xfId="377"/>
    <cellStyle name="Normal 57 2 2" xfId="1262"/>
    <cellStyle name="Normal 57 3" xfId="663"/>
    <cellStyle name="Normal 57 3 2" xfId="1547"/>
    <cellStyle name="Normal 57 4" xfId="976"/>
    <cellStyle name="Normal 58" xfId="197"/>
    <cellStyle name="Normal 58 2" xfId="484"/>
    <cellStyle name="Normal 58 2 2" xfId="1369"/>
    <cellStyle name="Normal 58 3" xfId="770"/>
    <cellStyle name="Normal 58 3 2" xfId="1654"/>
    <cellStyle name="Normal 58 4" xfId="1083"/>
    <cellStyle name="Normal 59" xfId="100"/>
    <cellStyle name="Normal 59 2" xfId="387"/>
    <cellStyle name="Normal 59 2 2" xfId="1272"/>
    <cellStyle name="Normal 59 3" xfId="673"/>
    <cellStyle name="Normal 59 3 2" xfId="1557"/>
    <cellStyle name="Normal 59 4" xfId="986"/>
    <cellStyle name="Normal 6" xfId="5"/>
    <cellStyle name="Normal 6 2" xfId="292"/>
    <cellStyle name="Normal 6 2 2" xfId="1177"/>
    <cellStyle name="Normal 6 3" xfId="578"/>
    <cellStyle name="Normal 6 3 2" xfId="1463"/>
    <cellStyle name="Normal 6 4" xfId="892"/>
    <cellStyle name="Normal 60" xfId="93"/>
    <cellStyle name="Normal 60 2" xfId="380"/>
    <cellStyle name="Normal 60 2 2" xfId="1265"/>
    <cellStyle name="Normal 60 3" xfId="666"/>
    <cellStyle name="Normal 60 3 2" xfId="1550"/>
    <cellStyle name="Normal 60 4" xfId="979"/>
    <cellStyle name="Normal 61" xfId="81"/>
    <cellStyle name="Normal 61 2" xfId="368"/>
    <cellStyle name="Normal 61 2 2" xfId="1253"/>
    <cellStyle name="Normal 61 3" xfId="654"/>
    <cellStyle name="Normal 61 3 2" xfId="1538"/>
    <cellStyle name="Normal 61 4" xfId="967"/>
    <cellStyle name="Normal 62" xfId="94"/>
    <cellStyle name="Normal 62 2" xfId="381"/>
    <cellStyle name="Normal 62 2 2" xfId="1266"/>
    <cellStyle name="Normal 62 3" xfId="667"/>
    <cellStyle name="Normal 62 3 2" xfId="1551"/>
    <cellStyle name="Normal 62 4" xfId="980"/>
    <cellStyle name="Normal 63" xfId="198"/>
    <cellStyle name="Normal 63 2" xfId="485"/>
    <cellStyle name="Normal 63 2 2" xfId="1370"/>
    <cellStyle name="Normal 63 3" xfId="771"/>
    <cellStyle name="Normal 63 3 2" xfId="1655"/>
    <cellStyle name="Normal 63 4" xfId="1084"/>
    <cellStyle name="Normal 64" xfId="96"/>
    <cellStyle name="Normal 64 2" xfId="383"/>
    <cellStyle name="Normal 64 2 2" xfId="1268"/>
    <cellStyle name="Normal 64 3" xfId="669"/>
    <cellStyle name="Normal 64 3 2" xfId="1553"/>
    <cellStyle name="Normal 64 4" xfId="982"/>
    <cellStyle name="Normal 65" xfId="159"/>
    <cellStyle name="Normal 65 2" xfId="446"/>
    <cellStyle name="Normal 65 2 2" xfId="1331"/>
    <cellStyle name="Normal 65 3" xfId="732"/>
    <cellStyle name="Normal 65 3 2" xfId="1616"/>
    <cellStyle name="Normal 65 4" xfId="1045"/>
    <cellStyle name="Normal 66" xfId="101"/>
    <cellStyle name="Normal 66 2" xfId="388"/>
    <cellStyle name="Normal 66 2 2" xfId="1273"/>
    <cellStyle name="Normal 66 3" xfId="674"/>
    <cellStyle name="Normal 66 3 2" xfId="1558"/>
    <cellStyle name="Normal 66 4" xfId="987"/>
    <cellStyle name="Normal 67" xfId="113"/>
    <cellStyle name="Normal 67 2" xfId="400"/>
    <cellStyle name="Normal 67 2 2" xfId="1285"/>
    <cellStyle name="Normal 67 3" xfId="686"/>
    <cellStyle name="Normal 67 3 2" xfId="1570"/>
    <cellStyle name="Normal 67 4" xfId="999"/>
    <cellStyle name="Normal 68" xfId="200"/>
    <cellStyle name="Normal 68 2" xfId="487"/>
    <cellStyle name="Normal 68 2 2" xfId="1372"/>
    <cellStyle name="Normal 68 3" xfId="773"/>
    <cellStyle name="Normal 68 3 2" xfId="1657"/>
    <cellStyle name="Normal 68 4" xfId="1086"/>
    <cellStyle name="Normal 69" xfId="102"/>
    <cellStyle name="Normal 69 2" xfId="389"/>
    <cellStyle name="Normal 69 2 2" xfId="1274"/>
    <cellStyle name="Normal 69 3" xfId="675"/>
    <cellStyle name="Normal 69 3 2" xfId="1559"/>
    <cellStyle name="Normal 69 4" xfId="988"/>
    <cellStyle name="Normal 7" xfId="6"/>
    <cellStyle name="Normal 7 2" xfId="293"/>
    <cellStyle name="Normal 7 2 2" xfId="1178"/>
    <cellStyle name="Normal 7 3" xfId="579"/>
    <cellStyle name="Normal 7 3 2" xfId="1464"/>
    <cellStyle name="Normal 7 4" xfId="893"/>
    <cellStyle name="Normal 70" xfId="115"/>
    <cellStyle name="Normal 70 2" xfId="402"/>
    <cellStyle name="Normal 70 2 2" xfId="1287"/>
    <cellStyle name="Normal 70 3" xfId="688"/>
    <cellStyle name="Normal 70 3 2" xfId="1572"/>
    <cellStyle name="Normal 70 4" xfId="1001"/>
    <cellStyle name="Normal 71" xfId="103"/>
    <cellStyle name="Normal 71 2" xfId="390"/>
    <cellStyle name="Normal 71 2 2" xfId="1275"/>
    <cellStyle name="Normal 71 3" xfId="676"/>
    <cellStyle name="Normal 71 3 2" xfId="1560"/>
    <cellStyle name="Normal 71 4" xfId="989"/>
    <cellStyle name="Normal 72" xfId="202"/>
    <cellStyle name="Normal 72 2" xfId="489"/>
    <cellStyle name="Normal 72 2 2" xfId="1374"/>
    <cellStyle name="Normal 72 3" xfId="775"/>
    <cellStyle name="Normal 72 3 2" xfId="1659"/>
    <cellStyle name="Normal 72 4" xfId="1088"/>
    <cellStyle name="Normal 73" xfId="104"/>
    <cellStyle name="Normal 73 2" xfId="391"/>
    <cellStyle name="Normal 73 2 2" xfId="1276"/>
    <cellStyle name="Normal 73 3" xfId="677"/>
    <cellStyle name="Normal 73 3 2" xfId="1561"/>
    <cellStyle name="Normal 73 4" xfId="990"/>
    <cellStyle name="Normal 74" xfId="287"/>
    <cellStyle name="Normal 74 2" xfId="1173"/>
    <cellStyle name="Normal 75" xfId="105"/>
    <cellStyle name="Normal 75 2" xfId="392"/>
    <cellStyle name="Normal 75 2 2" xfId="1277"/>
    <cellStyle name="Normal 75 3" xfId="678"/>
    <cellStyle name="Normal 75 3 2" xfId="1562"/>
    <cellStyle name="Normal 75 4" xfId="991"/>
    <cellStyle name="Normal 76" xfId="118"/>
    <cellStyle name="Normal 76 2" xfId="405"/>
    <cellStyle name="Normal 76 2 2" xfId="1290"/>
    <cellStyle name="Normal 76 3" xfId="691"/>
    <cellStyle name="Normal 76 3 2" xfId="1575"/>
    <cellStyle name="Normal 76 4" xfId="1004"/>
    <cellStyle name="Normal 77" xfId="107"/>
    <cellStyle name="Normal 77 2" xfId="394"/>
    <cellStyle name="Normal 77 2 2" xfId="1279"/>
    <cellStyle name="Normal 77 3" xfId="680"/>
    <cellStyle name="Normal 77 3 2" xfId="1564"/>
    <cellStyle name="Normal 77 4" xfId="993"/>
    <cellStyle name="Normal 78" xfId="205"/>
    <cellStyle name="Normal 78 2" xfId="492"/>
    <cellStyle name="Normal 78 2 2" xfId="1377"/>
    <cellStyle name="Normal 78 3" xfId="778"/>
    <cellStyle name="Normal 78 3 2" xfId="1662"/>
    <cellStyle name="Normal 78 4" xfId="1091"/>
    <cellStyle name="Normal 79" xfId="120"/>
    <cellStyle name="Normal 79 2" xfId="407"/>
    <cellStyle name="Normal 79 2 2" xfId="1292"/>
    <cellStyle name="Normal 79 3" xfId="693"/>
    <cellStyle name="Normal 79 3 2" xfId="1577"/>
    <cellStyle name="Normal 79 4" xfId="1006"/>
    <cellStyle name="Normal 8" xfId="7"/>
    <cellStyle name="Normal 8 2" xfId="294"/>
    <cellStyle name="Normal 8 2 2" xfId="1179"/>
    <cellStyle name="Normal 8 3" xfId="580"/>
    <cellStyle name="Normal 8 3 2" xfId="1465"/>
    <cellStyle name="Normal 8 4" xfId="894"/>
    <cellStyle name="Normal 80" xfId="121"/>
    <cellStyle name="Normal 80 2" xfId="408"/>
    <cellStyle name="Normal 80 2 2" xfId="1293"/>
    <cellStyle name="Normal 80 3" xfId="694"/>
    <cellStyle name="Normal 80 3 2" xfId="1578"/>
    <cellStyle name="Normal 80 4" xfId="1007"/>
    <cellStyle name="Normal 81" xfId="122"/>
    <cellStyle name="Normal 81 2" xfId="409"/>
    <cellStyle name="Normal 81 2 2" xfId="1294"/>
    <cellStyle name="Normal 81 3" xfId="695"/>
    <cellStyle name="Normal 81 3 2" xfId="1579"/>
    <cellStyle name="Normal 81 4" xfId="1008"/>
    <cellStyle name="Normal 82" xfId="123"/>
    <cellStyle name="Normal 82 2" xfId="410"/>
    <cellStyle name="Normal 82 2 2" xfId="1295"/>
    <cellStyle name="Normal 82 3" xfId="696"/>
    <cellStyle name="Normal 82 3 2" xfId="1580"/>
    <cellStyle name="Normal 82 4" xfId="1009"/>
    <cellStyle name="Normal 83" xfId="124"/>
    <cellStyle name="Normal 83 2" xfId="411"/>
    <cellStyle name="Normal 83 2 2" xfId="1296"/>
    <cellStyle name="Normal 83 3" xfId="697"/>
    <cellStyle name="Normal 83 3 2" xfId="1581"/>
    <cellStyle name="Normal 83 4" xfId="1010"/>
    <cellStyle name="Normal 84" xfId="125"/>
    <cellStyle name="Normal 84 2" xfId="412"/>
    <cellStyle name="Normal 84 2 2" xfId="1297"/>
    <cellStyle name="Normal 84 3" xfId="698"/>
    <cellStyle name="Normal 84 3 2" xfId="1582"/>
    <cellStyle name="Normal 84 4" xfId="1011"/>
    <cellStyle name="Normal 85" xfId="126"/>
    <cellStyle name="Normal 85 2" xfId="413"/>
    <cellStyle name="Normal 85 2 2" xfId="1298"/>
    <cellStyle name="Normal 85 3" xfId="699"/>
    <cellStyle name="Normal 85 3 2" xfId="1583"/>
    <cellStyle name="Normal 85 4" xfId="1012"/>
    <cellStyle name="Normal 86" xfId="127"/>
    <cellStyle name="Normal 86 2" xfId="414"/>
    <cellStyle name="Normal 86 2 2" xfId="1299"/>
    <cellStyle name="Normal 86 3" xfId="700"/>
    <cellStyle name="Normal 86 3 2" xfId="1584"/>
    <cellStyle name="Normal 86 4" xfId="1013"/>
    <cellStyle name="Normal 87" xfId="164"/>
    <cellStyle name="Normal 87 2" xfId="451"/>
    <cellStyle name="Normal 87 2 2" xfId="1336"/>
    <cellStyle name="Normal 87 3" xfId="737"/>
    <cellStyle name="Normal 87 3 2" xfId="1621"/>
    <cellStyle name="Normal 87 4" xfId="1050"/>
    <cellStyle name="Normal 88" xfId="129"/>
    <cellStyle name="Normal 88 2" xfId="416"/>
    <cellStyle name="Normal 88 2 2" xfId="1301"/>
    <cellStyle name="Normal 88 3" xfId="702"/>
    <cellStyle name="Normal 88 3 2" xfId="1586"/>
    <cellStyle name="Normal 88 4" xfId="1015"/>
    <cellStyle name="Normal 89" xfId="1771"/>
    <cellStyle name="Normal 9" xfId="8"/>
    <cellStyle name="Normal 9 2" xfId="295"/>
    <cellStyle name="Normal 9 2 2" xfId="1180"/>
    <cellStyle name="Normal 9 3" xfId="581"/>
    <cellStyle name="Normal 9 3 2" xfId="1466"/>
    <cellStyle name="Normal 9 4" xfId="895"/>
    <cellStyle name="Normal 90" xfId="208"/>
    <cellStyle name="Normal 90 2" xfId="495"/>
    <cellStyle name="Normal 90 2 2" xfId="1380"/>
    <cellStyle name="Normal 90 3" xfId="781"/>
    <cellStyle name="Normal 90 3 2" xfId="1665"/>
    <cellStyle name="Normal 90 4" xfId="1094"/>
    <cellStyle name="Normal 91" xfId="132"/>
    <cellStyle name="Normal 91 2" xfId="419"/>
    <cellStyle name="Normal 91 2 2" xfId="1304"/>
    <cellStyle name="Normal 91 3" xfId="705"/>
    <cellStyle name="Normal 91 3 2" xfId="1589"/>
    <cellStyle name="Normal 91 4" xfId="1018"/>
    <cellStyle name="Normal 92" xfId="167"/>
    <cellStyle name="Normal 92 2" xfId="454"/>
    <cellStyle name="Normal 92 2 2" xfId="1339"/>
    <cellStyle name="Normal 92 3" xfId="740"/>
    <cellStyle name="Normal 92 3 2" xfId="1624"/>
    <cellStyle name="Normal 92 4" xfId="1053"/>
    <cellStyle name="Normal 93" xfId="1774"/>
    <cellStyle name="Normal 94" xfId="169"/>
    <cellStyle name="Normal 94 2" xfId="456"/>
    <cellStyle name="Normal 94 2 2" xfId="1341"/>
    <cellStyle name="Normal 94 3" xfId="742"/>
    <cellStyle name="Normal 94 3 2" xfId="1626"/>
    <cellStyle name="Normal 94 4" xfId="1055"/>
    <cellStyle name="Normal 95" xfId="211"/>
    <cellStyle name="Normal 95 2" xfId="498"/>
    <cellStyle name="Normal 95 2 2" xfId="1383"/>
    <cellStyle name="Normal 95 3" xfId="784"/>
    <cellStyle name="Normal 95 3 2" xfId="1668"/>
    <cellStyle name="Normal 95 4" xfId="1097"/>
    <cellStyle name="Normal 96" xfId="213"/>
    <cellStyle name="Normal 96 2" xfId="500"/>
    <cellStyle name="Normal 96 2 2" xfId="1385"/>
    <cellStyle name="Normal 96 3" xfId="786"/>
    <cellStyle name="Normal 96 3 2" xfId="1670"/>
    <cellStyle name="Normal 96 4" xfId="1099"/>
    <cellStyle name="Normal 97" xfId="1775"/>
    <cellStyle name="Normal 98" xfId="216"/>
    <cellStyle name="Normal 98 2" xfId="503"/>
    <cellStyle name="Normal 98 2 2" xfId="1388"/>
    <cellStyle name="Normal 98 3" xfId="789"/>
    <cellStyle name="Normal 98 3 2" xfId="1673"/>
    <cellStyle name="Normal 98 4" xfId="1102"/>
    <cellStyle name="Normal 99" xfId="218"/>
    <cellStyle name="Normal 99 2" xfId="505"/>
    <cellStyle name="Normal 99 2 2" xfId="1390"/>
    <cellStyle name="Normal 99 3" xfId="791"/>
    <cellStyle name="Normal 99 3 2" xfId="1675"/>
    <cellStyle name="Normal 99 4" xfId="11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2449286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900-000002000000}"/>
            </a:ext>
          </a:extLst>
        </xdr:cNvPr>
        <xdr:cNvSpPr/>
      </xdr:nvSpPr>
      <xdr:spPr>
        <a:xfrm>
          <a:off x="11242956214" y="597352"/>
          <a:ext cx="2054679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44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5500</a:t>
          </a:r>
          <a:endParaRPr lang="en-US" sz="36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3048000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E00-000002000000}"/>
            </a:ext>
          </a:extLst>
        </xdr:cNvPr>
        <xdr:cNvSpPr/>
      </xdr:nvSpPr>
      <xdr:spPr>
        <a:xfrm>
          <a:off x="11242357500" y="597352"/>
          <a:ext cx="2653393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32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2684318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3300-000002000000}"/>
            </a:ext>
          </a:extLst>
        </xdr:cNvPr>
        <xdr:cNvSpPr/>
      </xdr:nvSpPr>
      <xdr:spPr>
        <a:xfrm>
          <a:off x="11356155273" y="601682"/>
          <a:ext cx="2289711" cy="1123084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32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394606</xdr:colOff>
      <xdr:row>1</xdr:row>
      <xdr:rowOff>359227</xdr:rowOff>
    </xdr:from>
    <xdr:to>
      <xdr:col>1</xdr:col>
      <xdr:colOff>225135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SpPr/>
      </xdr:nvSpPr>
      <xdr:spPr>
        <a:xfrm>
          <a:off x="9940134137" y="601682"/>
          <a:ext cx="1596984" cy="1123084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36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4000</a:t>
          </a:r>
          <a:endParaRPr lang="en-US" sz="36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2449286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SpPr/>
      </xdr:nvSpPr>
      <xdr:spPr>
        <a:xfrm>
          <a:off x="11242956214" y="597352"/>
          <a:ext cx="2054679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44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4200</a:t>
          </a:r>
          <a:endParaRPr lang="en-US" sz="44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2449286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SpPr/>
      </xdr:nvSpPr>
      <xdr:spPr>
        <a:xfrm>
          <a:off x="9837018589" y="597352"/>
          <a:ext cx="2054679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44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4100</a:t>
          </a:r>
          <a:endParaRPr lang="en-US" sz="44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2449286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SpPr/>
      </xdr:nvSpPr>
      <xdr:spPr>
        <a:xfrm>
          <a:off x="9837018589" y="597352"/>
          <a:ext cx="2054679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44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4250</a:t>
          </a:r>
          <a:endParaRPr lang="en-US" sz="44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2449286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SpPr/>
      </xdr:nvSpPr>
      <xdr:spPr>
        <a:xfrm>
          <a:off x="11242956214" y="597352"/>
          <a:ext cx="2054679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54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81644</xdr:colOff>
      <xdr:row>1</xdr:row>
      <xdr:rowOff>81641</xdr:rowOff>
    </xdr:from>
    <xdr:to>
      <xdr:col>1</xdr:col>
      <xdr:colOff>1455965</xdr:colOff>
      <xdr:row>2</xdr:row>
      <xdr:rowOff>371474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SpPr/>
      </xdr:nvSpPr>
      <xdr:spPr>
        <a:xfrm>
          <a:off x="9815648571" y="326570"/>
          <a:ext cx="1850571" cy="915761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12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1646465</xdr:colOff>
      <xdr:row>24</xdr:row>
      <xdr:rowOff>40825</xdr:rowOff>
    </xdr:from>
    <xdr:to>
      <xdr:col>6</xdr:col>
      <xdr:colOff>1224644</xdr:colOff>
      <xdr:row>27</xdr:row>
      <xdr:rowOff>108858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SpPr/>
      </xdr:nvSpPr>
      <xdr:spPr>
        <a:xfrm>
          <a:off x="11146672071" y="84745289"/>
          <a:ext cx="4367893" cy="761998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3200" b="1">
              <a:solidFill>
                <a:schemeClr val="dk1"/>
              </a:solidFill>
              <a:latin typeface="Angsana New" pitchFamily="18" charset="-34"/>
              <a:ea typeface="+mn-ea"/>
              <a:cs typeface="Angsana New" pitchFamily="18" charset="-34"/>
            </a:rPr>
            <a:t>یادداشت </a:t>
          </a:r>
          <a:r>
            <a:rPr lang="en-US" sz="3200" b="1">
              <a:solidFill>
                <a:schemeClr val="dk1"/>
              </a:solidFill>
              <a:latin typeface="Angsana New" pitchFamily="18" charset="-34"/>
              <a:ea typeface="+mn-ea"/>
              <a:cs typeface="Angsana New" pitchFamily="18" charset="-34"/>
            </a:rPr>
            <a:t>8-2</a:t>
          </a:r>
          <a:endParaRPr lang="en-US" sz="3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  <xdr:twoCellAnchor>
    <xdr:from>
      <xdr:col>2</xdr:col>
      <xdr:colOff>2</xdr:colOff>
      <xdr:row>24</xdr:row>
      <xdr:rowOff>40820</xdr:rowOff>
    </xdr:from>
    <xdr:to>
      <xdr:col>3</xdr:col>
      <xdr:colOff>1632859</xdr:colOff>
      <xdr:row>27</xdr:row>
      <xdr:rowOff>108853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1700-000004000000}"/>
            </a:ext>
          </a:extLst>
        </xdr:cNvPr>
        <xdr:cNvSpPr/>
      </xdr:nvSpPr>
      <xdr:spPr>
        <a:xfrm>
          <a:off x="11151053570" y="84745284"/>
          <a:ext cx="2775857" cy="761998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3200" b="1">
              <a:solidFill>
                <a:schemeClr val="dk1"/>
              </a:solidFill>
              <a:latin typeface="Angsana New" pitchFamily="18" charset="-34"/>
              <a:ea typeface="+mn-ea"/>
              <a:cs typeface="Angsana New" pitchFamily="18" charset="-34"/>
            </a:rPr>
            <a:t>یادداشت 3-8</a:t>
          </a:r>
          <a:endParaRPr lang="en-US" sz="3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  <xdr:twoCellAnchor>
    <xdr:from>
      <xdr:col>6</xdr:col>
      <xdr:colOff>1238250</xdr:colOff>
      <xdr:row>24</xdr:row>
      <xdr:rowOff>40822</xdr:rowOff>
    </xdr:from>
    <xdr:to>
      <xdr:col>7</xdr:col>
      <xdr:colOff>2122715</xdr:colOff>
      <xdr:row>27</xdr:row>
      <xdr:rowOff>108855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00000000-0008-0000-1700-000005000000}"/>
            </a:ext>
          </a:extLst>
        </xdr:cNvPr>
        <xdr:cNvSpPr/>
      </xdr:nvSpPr>
      <xdr:spPr>
        <a:xfrm>
          <a:off x="11144263607" y="84745286"/>
          <a:ext cx="2394858" cy="761998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2000" b="1">
              <a:solidFill>
                <a:schemeClr val="dk1"/>
              </a:solidFill>
              <a:latin typeface="Angsana New" pitchFamily="18" charset="-34"/>
              <a:ea typeface="+mn-ea"/>
              <a:cs typeface="Angsana New" pitchFamily="18" charset="-34"/>
            </a:rPr>
            <a:t>یادداشت 1-8</a:t>
          </a:r>
          <a:endParaRPr lang="en-US" sz="1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  <xdr:twoCellAnchor>
    <xdr:from>
      <xdr:col>7</xdr:col>
      <xdr:colOff>2068287</xdr:colOff>
      <xdr:row>24</xdr:row>
      <xdr:rowOff>27214</xdr:rowOff>
    </xdr:from>
    <xdr:to>
      <xdr:col>8</xdr:col>
      <xdr:colOff>1632858</xdr:colOff>
      <xdr:row>27</xdr:row>
      <xdr:rowOff>95247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00000000-0008-0000-1700-000006000000}"/>
            </a:ext>
          </a:extLst>
        </xdr:cNvPr>
        <xdr:cNvSpPr/>
      </xdr:nvSpPr>
      <xdr:spPr>
        <a:xfrm>
          <a:off x="11142576321" y="84731678"/>
          <a:ext cx="1741714" cy="761998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1800" b="1">
              <a:solidFill>
                <a:schemeClr val="dk1"/>
              </a:solidFill>
              <a:latin typeface="Angsana New" pitchFamily="18" charset="-34"/>
              <a:ea typeface="+mn-ea"/>
              <a:cs typeface="Angsana New" pitchFamily="18" charset="-34"/>
            </a:rPr>
            <a:t>یادداشت 5-8</a:t>
          </a:r>
          <a:endParaRPr lang="en-US" sz="1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  <xdr:twoCellAnchor>
    <xdr:from>
      <xdr:col>8</xdr:col>
      <xdr:colOff>1632857</xdr:colOff>
      <xdr:row>24</xdr:row>
      <xdr:rowOff>27214</xdr:rowOff>
    </xdr:from>
    <xdr:to>
      <xdr:col>10</xdr:col>
      <xdr:colOff>258535</xdr:colOff>
      <xdr:row>27</xdr:row>
      <xdr:rowOff>95247</xdr:rowOff>
    </xdr:to>
    <xdr:sp macro="" textlink="">
      <xdr:nvSpPr>
        <xdr:cNvPr id="7" name="Oval 6">
          <a:extLst>
            <a:ext uri="{FF2B5EF4-FFF2-40B4-BE49-F238E27FC236}">
              <a16:creationId xmlns:a16="http://schemas.microsoft.com/office/drawing/2014/main" id="{00000000-0008-0000-1700-000007000000}"/>
            </a:ext>
          </a:extLst>
        </xdr:cNvPr>
        <xdr:cNvSpPr/>
      </xdr:nvSpPr>
      <xdr:spPr>
        <a:xfrm>
          <a:off x="11140834608" y="84731678"/>
          <a:ext cx="1741714" cy="761998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2000" b="1">
              <a:solidFill>
                <a:schemeClr val="dk1"/>
              </a:solidFill>
              <a:latin typeface="Angsana New" pitchFamily="18" charset="-34"/>
              <a:ea typeface="+mn-ea"/>
              <a:cs typeface="Angsana New" pitchFamily="18" charset="-34"/>
            </a:rPr>
            <a:t>یادداشت </a:t>
          </a:r>
          <a:r>
            <a:rPr lang="fa-IR" sz="2000" b="1" baseline="0">
              <a:solidFill>
                <a:schemeClr val="dk1"/>
              </a:solidFill>
              <a:latin typeface="Angsana New" pitchFamily="18" charset="-34"/>
              <a:ea typeface="+mn-ea"/>
              <a:cs typeface="Angsana New" pitchFamily="18" charset="-34"/>
            </a:rPr>
            <a:t> </a:t>
          </a:r>
          <a:r>
            <a:rPr lang="fa-IR" sz="2000" b="1">
              <a:solidFill>
                <a:schemeClr val="dk1"/>
              </a:solidFill>
              <a:latin typeface="Angsana New" pitchFamily="18" charset="-34"/>
              <a:ea typeface="+mn-ea"/>
              <a:cs typeface="Angsana New" pitchFamily="18" charset="-34"/>
            </a:rPr>
            <a:t>8</a:t>
          </a:r>
          <a:endParaRPr lang="en-US" sz="2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2857500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SpPr/>
      </xdr:nvSpPr>
      <xdr:spPr>
        <a:xfrm>
          <a:off x="11355982091" y="601682"/>
          <a:ext cx="2462893" cy="1123084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36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2857500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SpPr/>
      </xdr:nvSpPr>
      <xdr:spPr>
        <a:xfrm>
          <a:off x="11242548000" y="597352"/>
          <a:ext cx="2462893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20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394606</xdr:colOff>
      <xdr:row>1</xdr:row>
      <xdr:rowOff>359227</xdr:rowOff>
    </xdr:from>
    <xdr:to>
      <xdr:col>0</xdr:col>
      <xdr:colOff>2926772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A00-000002000000}"/>
            </a:ext>
          </a:extLst>
        </xdr:cNvPr>
        <xdr:cNvSpPr/>
      </xdr:nvSpPr>
      <xdr:spPr>
        <a:xfrm>
          <a:off x="11355912819" y="601682"/>
          <a:ext cx="2532166" cy="1123084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36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2857500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SpPr/>
      </xdr:nvSpPr>
      <xdr:spPr>
        <a:xfrm>
          <a:off x="11242548000" y="597352"/>
          <a:ext cx="2462893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20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2857500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SpPr/>
      </xdr:nvSpPr>
      <xdr:spPr>
        <a:xfrm>
          <a:off x="11242548000" y="597352"/>
          <a:ext cx="2462893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18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2449286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SpPr/>
      </xdr:nvSpPr>
      <xdr:spPr>
        <a:xfrm>
          <a:off x="11153162678" y="835477"/>
          <a:ext cx="2054679" cy="1128032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44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4300</a:t>
          </a:r>
          <a:endParaRPr lang="en-US" sz="54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190497</xdr:colOff>
      <xdr:row>1</xdr:row>
      <xdr:rowOff>304800</xdr:rowOff>
    </xdr:from>
    <xdr:to>
      <xdr:col>0</xdr:col>
      <xdr:colOff>1904999</xdr:colOff>
      <xdr:row>3</xdr:row>
      <xdr:rowOff>180975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11242814701" y="771525"/>
          <a:ext cx="1714502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40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4500</a:t>
          </a:r>
          <a:endParaRPr lang="en-US" sz="80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68034</xdr:rowOff>
    </xdr:from>
    <xdr:to>
      <xdr:col>1</xdr:col>
      <xdr:colOff>1183821</xdr:colOff>
      <xdr:row>2</xdr:row>
      <xdr:rowOff>357867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11154332893" y="312963"/>
          <a:ext cx="1537607" cy="915761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24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  <xdr:twoCellAnchor>
    <xdr:from>
      <xdr:col>3</xdr:col>
      <xdr:colOff>27214</xdr:colOff>
      <xdr:row>20</xdr:row>
      <xdr:rowOff>-1</xdr:rowOff>
    </xdr:from>
    <xdr:to>
      <xdr:col>6</xdr:col>
      <xdr:colOff>1632857</xdr:colOff>
      <xdr:row>24</xdr:row>
      <xdr:rowOff>217715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/>
      </xdr:nvSpPr>
      <xdr:spPr>
        <a:xfrm>
          <a:off x="11146658464" y="36725678"/>
          <a:ext cx="6653893" cy="1143001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32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بشرح</a:t>
          </a:r>
          <a:r>
            <a:rPr lang="fa-IR" sz="3200" b="1" baseline="0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 </a:t>
          </a:r>
          <a:r>
            <a:rPr lang="fa-IR" sz="32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یادداشت 1-5</a:t>
          </a:r>
          <a:endParaRPr lang="en-US" sz="10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  <xdr:twoCellAnchor>
    <xdr:from>
      <xdr:col>9</xdr:col>
      <xdr:colOff>17290</xdr:colOff>
      <xdr:row>20</xdr:row>
      <xdr:rowOff>47223</xdr:rowOff>
    </xdr:from>
    <xdr:to>
      <xdr:col>10</xdr:col>
      <xdr:colOff>201706</xdr:colOff>
      <xdr:row>24</xdr:row>
      <xdr:rowOff>169689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9908375647" y="20822929"/>
          <a:ext cx="1361034" cy="1018936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12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بشرح</a:t>
          </a:r>
          <a:r>
            <a:rPr lang="fa-IR" sz="1200" b="1" baseline="0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 </a:t>
          </a:r>
          <a:r>
            <a:rPr lang="fa-IR" sz="12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یادداشت 3-5</a:t>
          </a:r>
          <a:endParaRPr lang="en-US" sz="3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  <xdr:twoCellAnchor>
    <xdr:from>
      <xdr:col>7</xdr:col>
      <xdr:colOff>40821</xdr:colOff>
      <xdr:row>20</xdr:row>
      <xdr:rowOff>27215</xdr:rowOff>
    </xdr:from>
    <xdr:to>
      <xdr:col>8</xdr:col>
      <xdr:colOff>1687285</xdr:colOff>
      <xdr:row>23</xdr:row>
      <xdr:rowOff>163286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/>
      </xdr:nvSpPr>
      <xdr:spPr>
        <a:xfrm>
          <a:off x="11142222536" y="36195001"/>
          <a:ext cx="3374571" cy="83003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20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بشرح</a:t>
          </a:r>
          <a:r>
            <a:rPr lang="fa-IR" sz="2000" b="1" baseline="0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 </a:t>
          </a:r>
          <a:r>
            <a:rPr lang="fa-IR" sz="20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یادداشت 2-5</a:t>
          </a:r>
          <a:endParaRPr lang="en-US" sz="7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267760</xdr:colOff>
      <xdr:row>0</xdr:row>
      <xdr:rowOff>228600</xdr:rowOff>
    </xdr:from>
    <xdr:to>
      <xdr:col>1</xdr:col>
      <xdr:colOff>1031118</xdr:colOff>
      <xdr:row>2</xdr:row>
      <xdr:rowOff>175684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Aspect="1"/>
        </xdr:cNvSpPr>
      </xdr:nvSpPr>
      <xdr:spPr>
        <a:xfrm>
          <a:off x="9896279966" y="228600"/>
          <a:ext cx="2012191" cy="624417"/>
        </a:xfrm>
        <a:prstGeom prst="ellipse">
          <a:avLst/>
        </a:prstGeom>
        <a:solidFill>
          <a:schemeClr val="lt1"/>
        </a:solidFill>
        <a:ln>
          <a:solidFill>
            <a:schemeClr val="tx1">
              <a:alpha val="94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54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190497</xdr:colOff>
      <xdr:row>1</xdr:row>
      <xdr:rowOff>304800</xdr:rowOff>
    </xdr:from>
    <xdr:to>
      <xdr:col>0</xdr:col>
      <xdr:colOff>2748643</xdr:colOff>
      <xdr:row>3</xdr:row>
      <xdr:rowOff>180975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/>
      </xdr:nvSpPr>
      <xdr:spPr>
        <a:xfrm>
          <a:off x="11241971057" y="771525"/>
          <a:ext cx="2558146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54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190497</xdr:colOff>
      <xdr:row>1</xdr:row>
      <xdr:rowOff>304800</xdr:rowOff>
    </xdr:from>
    <xdr:to>
      <xdr:col>0</xdr:col>
      <xdr:colOff>2748643</xdr:colOff>
      <xdr:row>3</xdr:row>
      <xdr:rowOff>180975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11242847357" y="542925"/>
          <a:ext cx="2558146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54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190497</xdr:colOff>
      <xdr:row>1</xdr:row>
      <xdr:rowOff>304800</xdr:rowOff>
    </xdr:from>
    <xdr:to>
      <xdr:col>0</xdr:col>
      <xdr:colOff>2748643</xdr:colOff>
      <xdr:row>3</xdr:row>
      <xdr:rowOff>180975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/>
      </xdr:nvSpPr>
      <xdr:spPr>
        <a:xfrm>
          <a:off x="11243018807" y="542925"/>
          <a:ext cx="2558146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54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190497</xdr:colOff>
      <xdr:row>1</xdr:row>
      <xdr:rowOff>304800</xdr:rowOff>
    </xdr:from>
    <xdr:to>
      <xdr:col>0</xdr:col>
      <xdr:colOff>2748643</xdr:colOff>
      <xdr:row>3</xdr:row>
      <xdr:rowOff>180975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/>
      </xdr:nvSpPr>
      <xdr:spPr>
        <a:xfrm>
          <a:off x="11241971057" y="771525"/>
          <a:ext cx="2558146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54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394606</xdr:colOff>
      <xdr:row>1</xdr:row>
      <xdr:rowOff>359227</xdr:rowOff>
    </xdr:from>
    <xdr:to>
      <xdr:col>0</xdr:col>
      <xdr:colOff>2926772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B00-000002000000}"/>
            </a:ext>
          </a:extLst>
        </xdr:cNvPr>
        <xdr:cNvSpPr/>
      </xdr:nvSpPr>
      <xdr:spPr>
        <a:xfrm>
          <a:off x="11242478728" y="597352"/>
          <a:ext cx="2532166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36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340179</xdr:colOff>
      <xdr:row>1</xdr:row>
      <xdr:rowOff>13605</xdr:rowOff>
    </xdr:from>
    <xdr:to>
      <xdr:col>1</xdr:col>
      <xdr:colOff>1515835</xdr:colOff>
      <xdr:row>2</xdr:row>
      <xdr:rowOff>303438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/>
      </xdr:nvSpPr>
      <xdr:spPr>
        <a:xfrm>
          <a:off x="9815275736" y="258534"/>
          <a:ext cx="1651906" cy="915761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72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  <xdr:twoCellAnchor>
    <xdr:from>
      <xdr:col>8</xdr:col>
      <xdr:colOff>27214</xdr:colOff>
      <xdr:row>18</xdr:row>
      <xdr:rowOff>27215</xdr:rowOff>
    </xdr:from>
    <xdr:to>
      <xdr:col>9</xdr:col>
      <xdr:colOff>0</xdr:colOff>
      <xdr:row>21</xdr:row>
      <xdr:rowOff>217715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/>
      </xdr:nvSpPr>
      <xdr:spPr>
        <a:xfrm>
          <a:off x="11141297250" y="28384501"/>
          <a:ext cx="1401536" cy="884464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12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بشرح</a:t>
          </a:r>
          <a:r>
            <a:rPr lang="fa-IR" sz="1200" b="1" baseline="0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 </a:t>
          </a:r>
          <a:r>
            <a:rPr lang="fa-IR" sz="12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یادداشت 2-6</a:t>
          </a:r>
          <a:endParaRPr lang="en-US" sz="3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  <xdr:twoCellAnchor>
    <xdr:from>
      <xdr:col>6</xdr:col>
      <xdr:colOff>1605644</xdr:colOff>
      <xdr:row>18</xdr:row>
      <xdr:rowOff>13607</xdr:rowOff>
    </xdr:from>
    <xdr:to>
      <xdr:col>7</xdr:col>
      <xdr:colOff>1265465</xdr:colOff>
      <xdr:row>22</xdr:row>
      <xdr:rowOff>13608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/>
      </xdr:nvSpPr>
      <xdr:spPr>
        <a:xfrm>
          <a:off x="11142753213" y="28370893"/>
          <a:ext cx="1401536" cy="925286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12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بشرح</a:t>
          </a:r>
          <a:r>
            <a:rPr lang="fa-IR" sz="1200" b="1" baseline="0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 </a:t>
          </a:r>
          <a:r>
            <a:rPr lang="fa-IR" sz="12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یادداشت 3-6</a:t>
          </a:r>
          <a:endParaRPr lang="en-US" sz="3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  <xdr:twoCellAnchor>
    <xdr:from>
      <xdr:col>2</xdr:col>
      <xdr:colOff>1428751</xdr:colOff>
      <xdr:row>18</xdr:row>
      <xdr:rowOff>13607</xdr:rowOff>
    </xdr:from>
    <xdr:to>
      <xdr:col>5</xdr:col>
      <xdr:colOff>1387930</xdr:colOff>
      <xdr:row>21</xdr:row>
      <xdr:rowOff>204107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/>
      </xdr:nvSpPr>
      <xdr:spPr>
        <a:xfrm>
          <a:off x="11145882856" y="28370893"/>
          <a:ext cx="4490357" cy="884464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28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بشرح</a:t>
          </a:r>
          <a:r>
            <a:rPr lang="fa-IR" sz="2800" b="1" baseline="0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 </a:t>
          </a:r>
          <a:r>
            <a:rPr lang="fa-IR" sz="28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یادداشت 1-6</a:t>
          </a:r>
          <a:endParaRPr lang="en-US" sz="9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  <xdr:twoCellAnchor>
    <xdr:from>
      <xdr:col>6</xdr:col>
      <xdr:colOff>13608</xdr:colOff>
      <xdr:row>18</xdr:row>
      <xdr:rowOff>13608</xdr:rowOff>
    </xdr:from>
    <xdr:to>
      <xdr:col>6</xdr:col>
      <xdr:colOff>1537609</xdr:colOff>
      <xdr:row>21</xdr:row>
      <xdr:rowOff>204108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/>
      </xdr:nvSpPr>
      <xdr:spPr>
        <a:xfrm>
          <a:off x="11144222784" y="28370894"/>
          <a:ext cx="1524001" cy="884464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12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بشرح</a:t>
          </a:r>
          <a:r>
            <a:rPr lang="fa-IR" sz="1200" b="1" baseline="0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 </a:t>
          </a:r>
          <a:r>
            <a:rPr lang="fa-IR" sz="12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یادداشت 2-4-6</a:t>
          </a:r>
          <a:endParaRPr lang="en-US" sz="3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190497</xdr:colOff>
      <xdr:row>1</xdr:row>
      <xdr:rowOff>304800</xdr:rowOff>
    </xdr:from>
    <xdr:to>
      <xdr:col>0</xdr:col>
      <xdr:colOff>2748643</xdr:colOff>
      <xdr:row>3</xdr:row>
      <xdr:rowOff>180975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/>
      </xdr:nvSpPr>
      <xdr:spPr>
        <a:xfrm>
          <a:off x="11242799732" y="542925"/>
          <a:ext cx="2558146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28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190497</xdr:colOff>
      <xdr:row>1</xdr:row>
      <xdr:rowOff>304800</xdr:rowOff>
    </xdr:from>
    <xdr:to>
      <xdr:col>0</xdr:col>
      <xdr:colOff>2748643</xdr:colOff>
      <xdr:row>3</xdr:row>
      <xdr:rowOff>180975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/>
      </xdr:nvSpPr>
      <xdr:spPr>
        <a:xfrm>
          <a:off x="11242799732" y="542925"/>
          <a:ext cx="2558146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36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190497</xdr:colOff>
      <xdr:row>1</xdr:row>
      <xdr:rowOff>304800</xdr:rowOff>
    </xdr:from>
    <xdr:to>
      <xdr:col>0</xdr:col>
      <xdr:colOff>2748643</xdr:colOff>
      <xdr:row>3</xdr:row>
      <xdr:rowOff>180975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/>
      </xdr:nvSpPr>
      <xdr:spPr>
        <a:xfrm>
          <a:off x="11242799732" y="542925"/>
          <a:ext cx="2558146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32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190497</xdr:colOff>
      <xdr:row>1</xdr:row>
      <xdr:rowOff>304800</xdr:rowOff>
    </xdr:from>
    <xdr:to>
      <xdr:col>0</xdr:col>
      <xdr:colOff>2748643</xdr:colOff>
      <xdr:row>3</xdr:row>
      <xdr:rowOff>180975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SpPr/>
      </xdr:nvSpPr>
      <xdr:spPr>
        <a:xfrm>
          <a:off x="11242799732" y="542925"/>
          <a:ext cx="2558146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32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149676</xdr:colOff>
      <xdr:row>1</xdr:row>
      <xdr:rowOff>304800</xdr:rowOff>
    </xdr:from>
    <xdr:to>
      <xdr:col>0</xdr:col>
      <xdr:colOff>1502228</xdr:colOff>
      <xdr:row>3</xdr:row>
      <xdr:rowOff>180975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14377665" y="549729"/>
          <a:ext cx="1352552" cy="1128032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28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4700</a:t>
          </a:r>
          <a:endParaRPr lang="en-US" sz="28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190496</xdr:colOff>
      <xdr:row>1</xdr:row>
      <xdr:rowOff>304800</xdr:rowOff>
    </xdr:from>
    <xdr:to>
      <xdr:col>1</xdr:col>
      <xdr:colOff>95249</xdr:colOff>
      <xdr:row>3</xdr:row>
      <xdr:rowOff>180975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814845751" y="549729"/>
          <a:ext cx="1415146" cy="1128032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54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95247</xdr:colOff>
      <xdr:row>1</xdr:row>
      <xdr:rowOff>291193</xdr:rowOff>
    </xdr:from>
    <xdr:to>
      <xdr:col>0</xdr:col>
      <xdr:colOff>2094139</xdr:colOff>
      <xdr:row>3</xdr:row>
      <xdr:rowOff>167368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815214504" y="536122"/>
          <a:ext cx="1998892" cy="1128032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54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261253</xdr:colOff>
      <xdr:row>1</xdr:row>
      <xdr:rowOff>40822</xdr:rowOff>
    </xdr:from>
    <xdr:to>
      <xdr:col>1</xdr:col>
      <xdr:colOff>272142</xdr:colOff>
      <xdr:row>3</xdr:row>
      <xdr:rowOff>167056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spect="1"/>
        </xdr:cNvSpPr>
      </xdr:nvSpPr>
      <xdr:spPr>
        <a:xfrm>
          <a:off x="11152563965" y="285751"/>
          <a:ext cx="3467103" cy="1378091"/>
        </a:xfrm>
        <a:prstGeom prst="ellipse">
          <a:avLst/>
        </a:prstGeom>
        <a:solidFill>
          <a:schemeClr val="lt1"/>
        </a:solidFill>
        <a:ln>
          <a:solidFill>
            <a:schemeClr val="tx1">
              <a:alpha val="94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60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38100</xdr:rowOff>
    </xdr:from>
    <xdr:to>
      <xdr:col>1</xdr:col>
      <xdr:colOff>552449</xdr:colOff>
      <xdr:row>1</xdr:row>
      <xdr:rowOff>323850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Aspect="1"/>
        </xdr:cNvSpPr>
      </xdr:nvSpPr>
      <xdr:spPr>
        <a:xfrm>
          <a:off x="11240061976" y="38100"/>
          <a:ext cx="1914524" cy="619125"/>
        </a:xfrm>
        <a:prstGeom prst="ellipse">
          <a:avLst/>
        </a:prstGeom>
        <a:solidFill>
          <a:schemeClr val="lt1"/>
        </a:solidFill>
        <a:ln>
          <a:solidFill>
            <a:schemeClr val="tx1">
              <a:alpha val="94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14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515834</xdr:colOff>
      <xdr:row>1</xdr:row>
      <xdr:rowOff>393863</xdr:rowOff>
    </xdr:from>
    <xdr:to>
      <xdr:col>1</xdr:col>
      <xdr:colOff>119495</xdr:colOff>
      <xdr:row>3</xdr:row>
      <xdr:rowOff>270038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D00-000002000000}"/>
            </a:ext>
          </a:extLst>
        </xdr:cNvPr>
        <xdr:cNvSpPr/>
      </xdr:nvSpPr>
      <xdr:spPr>
        <a:xfrm>
          <a:off x="9935840959" y="636318"/>
          <a:ext cx="2634343" cy="1123084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32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247645</xdr:colOff>
      <xdr:row>1</xdr:row>
      <xdr:rowOff>190500</xdr:rowOff>
    </xdr:from>
    <xdr:to>
      <xdr:col>1</xdr:col>
      <xdr:colOff>1102178</xdr:colOff>
      <xdr:row>3</xdr:row>
      <xdr:rowOff>68035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spect="1"/>
        </xdr:cNvSpPr>
      </xdr:nvSpPr>
      <xdr:spPr>
        <a:xfrm>
          <a:off x="11148930858" y="435429"/>
          <a:ext cx="2201640" cy="1129392"/>
        </a:xfrm>
        <a:prstGeom prst="ellipse">
          <a:avLst/>
        </a:prstGeom>
        <a:solidFill>
          <a:schemeClr val="lt1"/>
        </a:solidFill>
        <a:ln>
          <a:solidFill>
            <a:schemeClr val="tx1">
              <a:alpha val="94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60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261253</xdr:colOff>
      <xdr:row>1</xdr:row>
      <xdr:rowOff>40822</xdr:rowOff>
    </xdr:from>
    <xdr:to>
      <xdr:col>1</xdr:col>
      <xdr:colOff>272142</xdr:colOff>
      <xdr:row>3</xdr:row>
      <xdr:rowOff>167056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spect="1"/>
        </xdr:cNvSpPr>
      </xdr:nvSpPr>
      <xdr:spPr>
        <a:xfrm>
          <a:off x="11241675783" y="278947"/>
          <a:ext cx="3468464" cy="1364484"/>
        </a:xfrm>
        <a:prstGeom prst="ellipse">
          <a:avLst/>
        </a:prstGeom>
        <a:solidFill>
          <a:schemeClr val="lt1"/>
        </a:solidFill>
        <a:ln>
          <a:solidFill>
            <a:schemeClr val="tx1">
              <a:alpha val="94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54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114300</xdr:rowOff>
    </xdr:from>
    <xdr:to>
      <xdr:col>1</xdr:col>
      <xdr:colOff>1152524</xdr:colOff>
      <xdr:row>2</xdr:row>
      <xdr:rowOff>66675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>
          <a:spLocks noChangeAspect="1"/>
        </xdr:cNvSpPr>
      </xdr:nvSpPr>
      <xdr:spPr>
        <a:xfrm>
          <a:off x="11239319026" y="114300"/>
          <a:ext cx="1914524" cy="619125"/>
        </a:xfrm>
        <a:prstGeom prst="ellipse">
          <a:avLst/>
        </a:prstGeom>
        <a:solidFill>
          <a:schemeClr val="lt1"/>
        </a:solidFill>
        <a:ln>
          <a:solidFill>
            <a:schemeClr val="tx1">
              <a:alpha val="94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14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261252</xdr:colOff>
      <xdr:row>1</xdr:row>
      <xdr:rowOff>40823</xdr:rowOff>
    </xdr:from>
    <xdr:to>
      <xdr:col>1</xdr:col>
      <xdr:colOff>1115785</xdr:colOff>
      <xdr:row>2</xdr:row>
      <xdr:rowOff>517073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Aspect="1"/>
        </xdr:cNvSpPr>
      </xdr:nvSpPr>
      <xdr:spPr>
        <a:xfrm>
          <a:off x="11153951894" y="285752"/>
          <a:ext cx="2228854" cy="1102178"/>
        </a:xfrm>
        <a:prstGeom prst="ellipse">
          <a:avLst/>
        </a:prstGeom>
        <a:solidFill>
          <a:schemeClr val="lt1"/>
        </a:solidFill>
        <a:ln>
          <a:solidFill>
            <a:schemeClr val="tx1">
              <a:alpha val="94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54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2996046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SpPr/>
      </xdr:nvSpPr>
      <xdr:spPr>
        <a:xfrm>
          <a:off x="9936029727" y="601682"/>
          <a:ext cx="2601439" cy="1123084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32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2500-2700</a:t>
          </a:r>
          <a:endParaRPr lang="en-US" sz="32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2449286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SpPr/>
      </xdr:nvSpPr>
      <xdr:spPr>
        <a:xfrm>
          <a:off x="11242956214" y="597352"/>
          <a:ext cx="2054679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48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3000</a:t>
          </a:r>
          <a:endParaRPr lang="en-US" sz="44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</xdr:row>
      <xdr:rowOff>68034</xdr:rowOff>
    </xdr:from>
    <xdr:to>
      <xdr:col>1</xdr:col>
      <xdr:colOff>1279072</xdr:colOff>
      <xdr:row>2</xdr:row>
      <xdr:rowOff>408213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SpPr/>
      </xdr:nvSpPr>
      <xdr:spPr>
        <a:xfrm>
          <a:off x="9813743571" y="312963"/>
          <a:ext cx="1700893" cy="966107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10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2449286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SpPr/>
      </xdr:nvSpPr>
      <xdr:spPr>
        <a:xfrm>
          <a:off x="11242956214" y="597352"/>
          <a:ext cx="2054679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32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100198</xdr:colOff>
      <xdr:row>1</xdr:row>
      <xdr:rowOff>151409</xdr:rowOff>
    </xdr:from>
    <xdr:to>
      <xdr:col>0</xdr:col>
      <xdr:colOff>2154877</xdr:colOff>
      <xdr:row>3</xdr:row>
      <xdr:rowOff>27584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SpPr/>
      </xdr:nvSpPr>
      <xdr:spPr>
        <a:xfrm>
          <a:off x="9936888214" y="393864"/>
          <a:ext cx="2054679" cy="1123084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16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2449286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SpPr/>
      </xdr:nvSpPr>
      <xdr:spPr>
        <a:xfrm>
          <a:off x="11242956214" y="597352"/>
          <a:ext cx="2054679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54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161926</xdr:colOff>
      <xdr:row>0</xdr:row>
      <xdr:rowOff>76200</xdr:rowOff>
    </xdr:from>
    <xdr:to>
      <xdr:col>0</xdr:col>
      <xdr:colOff>2000251</xdr:colOff>
      <xdr:row>3</xdr:row>
      <xdr:rowOff>19050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3100-000002000000}"/>
            </a:ext>
          </a:extLst>
        </xdr:cNvPr>
        <xdr:cNvSpPr/>
      </xdr:nvSpPr>
      <xdr:spPr>
        <a:xfrm>
          <a:off x="11239509524" y="76200"/>
          <a:ext cx="1838325" cy="857250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32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394606</xdr:colOff>
      <xdr:row>1</xdr:row>
      <xdr:rowOff>359227</xdr:rowOff>
    </xdr:from>
    <xdr:to>
      <xdr:col>0</xdr:col>
      <xdr:colOff>2978726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SpPr/>
      </xdr:nvSpPr>
      <xdr:spPr>
        <a:xfrm>
          <a:off x="11355860865" y="601682"/>
          <a:ext cx="2584120" cy="1123084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36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394606</xdr:colOff>
      <xdr:row>1</xdr:row>
      <xdr:rowOff>359227</xdr:rowOff>
    </xdr:from>
    <xdr:to>
      <xdr:col>0</xdr:col>
      <xdr:colOff>2978726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SpPr/>
      </xdr:nvSpPr>
      <xdr:spPr>
        <a:xfrm>
          <a:off x="11242579174" y="597352"/>
          <a:ext cx="2584120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32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394606</xdr:colOff>
      <xdr:row>1</xdr:row>
      <xdr:rowOff>359227</xdr:rowOff>
    </xdr:from>
    <xdr:to>
      <xdr:col>0</xdr:col>
      <xdr:colOff>2978726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SpPr/>
      </xdr:nvSpPr>
      <xdr:spPr>
        <a:xfrm>
          <a:off x="11242579174" y="597352"/>
          <a:ext cx="2584120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18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394606</xdr:colOff>
      <xdr:row>1</xdr:row>
      <xdr:rowOff>359227</xdr:rowOff>
    </xdr:from>
    <xdr:to>
      <xdr:col>0</xdr:col>
      <xdr:colOff>2788226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SpPr/>
      </xdr:nvSpPr>
      <xdr:spPr>
        <a:xfrm>
          <a:off x="11356155274" y="601682"/>
          <a:ext cx="2393620" cy="1123084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28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2449286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SpPr/>
      </xdr:nvSpPr>
      <xdr:spPr>
        <a:xfrm>
          <a:off x="9841019089" y="597352"/>
          <a:ext cx="2054679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36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3800</a:t>
          </a:r>
          <a:endParaRPr lang="en-US" sz="36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1</xdr:row>
      <xdr:rowOff>228600</xdr:rowOff>
    </xdr:from>
    <xdr:to>
      <xdr:col>1</xdr:col>
      <xdr:colOff>704850</xdr:colOff>
      <xdr:row>3</xdr:row>
      <xdr:rowOff>295275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159810450" y="419100"/>
          <a:ext cx="742950" cy="7143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64008" rIns="36576" bIns="0" anchor="t" upright="1"/>
        <a:lstStyle/>
        <a:p>
          <a:pPr algn="ctr" rtl="0">
            <a:defRPr sz="1000"/>
          </a:pPr>
          <a:endParaRPr lang="en-US" sz="1600" b="1" i="0" u="none" strike="noStrike" baseline="0">
            <a:solidFill>
              <a:srgbClr val="FF0000"/>
            </a:solidFill>
            <a:cs typeface="B Nazanin"/>
          </a:endParaRPr>
        </a:p>
      </xdr:txBody>
    </xdr:sp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2449286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SpPr/>
      </xdr:nvSpPr>
      <xdr:spPr>
        <a:xfrm>
          <a:off x="9841019089" y="597352"/>
          <a:ext cx="2054679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36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3900</a:t>
          </a:r>
          <a:endParaRPr lang="en-US" sz="36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2449286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SpPr/>
      </xdr:nvSpPr>
      <xdr:spPr>
        <a:xfrm>
          <a:off x="11242956214" y="597352"/>
          <a:ext cx="2054679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54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2449286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3400-000002000000}"/>
            </a:ext>
          </a:extLst>
        </xdr:cNvPr>
        <xdr:cNvSpPr/>
      </xdr:nvSpPr>
      <xdr:spPr>
        <a:xfrm>
          <a:off x="11242956214" y="597352"/>
          <a:ext cx="2054679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54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2449286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F00-000002000000}"/>
            </a:ext>
          </a:extLst>
        </xdr:cNvPr>
        <xdr:cNvSpPr/>
      </xdr:nvSpPr>
      <xdr:spPr>
        <a:xfrm>
          <a:off x="11242956214" y="597352"/>
          <a:ext cx="2054679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44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5600</a:t>
          </a:r>
          <a:endParaRPr lang="en-US" sz="28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161926</xdr:colOff>
      <xdr:row>0</xdr:row>
      <xdr:rowOff>76200</xdr:rowOff>
    </xdr:from>
    <xdr:to>
      <xdr:col>0</xdr:col>
      <xdr:colOff>2252382</xdr:colOff>
      <xdr:row>3</xdr:row>
      <xdr:rowOff>19050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3000-000002000000}"/>
            </a:ext>
          </a:extLst>
        </xdr:cNvPr>
        <xdr:cNvSpPr/>
      </xdr:nvSpPr>
      <xdr:spPr>
        <a:xfrm>
          <a:off x="11202823147" y="76200"/>
          <a:ext cx="2090456" cy="850526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16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161927</xdr:colOff>
      <xdr:row>0</xdr:row>
      <xdr:rowOff>76200</xdr:rowOff>
    </xdr:from>
    <xdr:to>
      <xdr:col>0</xdr:col>
      <xdr:colOff>1534584</xdr:colOff>
      <xdr:row>3</xdr:row>
      <xdr:rowOff>19050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3200-000002000000}"/>
            </a:ext>
          </a:extLst>
        </xdr:cNvPr>
        <xdr:cNvSpPr/>
      </xdr:nvSpPr>
      <xdr:spPr>
        <a:xfrm>
          <a:off x="11273313749" y="76200"/>
          <a:ext cx="1372657" cy="863600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endParaRPr lang="en-US" sz="3200" b="1">
            <a:solidFill>
              <a:schemeClr val="dk1"/>
            </a:solidFill>
            <a:latin typeface="Angsana New" pitchFamily="18" charset="-34"/>
            <a:ea typeface="+mn-ea"/>
            <a:cs typeface="Angsana New" pitchFamily="18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394607</xdr:colOff>
      <xdr:row>1</xdr:row>
      <xdr:rowOff>359227</xdr:rowOff>
    </xdr:from>
    <xdr:to>
      <xdr:col>0</xdr:col>
      <xdr:colOff>2449286</xdr:colOff>
      <xdr:row>3</xdr:row>
      <xdr:rowOff>235402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SpPr/>
      </xdr:nvSpPr>
      <xdr:spPr>
        <a:xfrm>
          <a:off x="11242956214" y="597352"/>
          <a:ext cx="2054679" cy="1114425"/>
        </a:xfrm>
        <a:prstGeom prst="ellipse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 rtl="1"/>
          <a:r>
            <a:rPr lang="fa-IR" sz="4400" b="1">
              <a:solidFill>
                <a:schemeClr val="dk1"/>
              </a:solidFill>
              <a:latin typeface="Angsana New" pitchFamily="18" charset="-34"/>
              <a:ea typeface="+mn-ea"/>
              <a:cs typeface="B Nazanin" panose="00000400000000000000" pitchFamily="2" charset="-78"/>
            </a:rPr>
            <a:t>5675</a:t>
          </a:r>
          <a:endParaRPr lang="en-US" sz="4000" b="1">
            <a:solidFill>
              <a:schemeClr val="dk1"/>
            </a:solidFill>
            <a:latin typeface="Angsana New" pitchFamily="18" charset="-34"/>
            <a:ea typeface="+mn-ea"/>
            <a:cs typeface="B Nazanin" panose="00000400000000000000" pitchFamily="2" charset="-7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705;.&#1575;.&#1607;&#1586;&#1740;&#1606;&#1607;%20&#1607;&#1575;&#1740;%20&#1578;&#1608;&#1604;&#1740;&#1583;&#1740;,&#1575;&#1583;&#1575;&#1585;&#1740;,&#1601;&#1585;&#1608;&#1588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ک.ا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5.xml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5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6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17"/>
  <sheetViews>
    <sheetView rightToLeft="1" tabSelected="1" workbookViewId="0">
      <selection activeCell="D5" sqref="D5"/>
    </sheetView>
  </sheetViews>
  <sheetFormatPr defaultRowHeight="15"/>
  <cols>
    <col min="3" max="3" width="66.7109375" bestFit="1" customWidth="1"/>
    <col min="6" max="6" width="15.42578125" customWidth="1"/>
  </cols>
  <sheetData>
    <row r="2" spans="3:6" ht="33.75">
      <c r="C2" s="353" t="s">
        <v>262</v>
      </c>
    </row>
    <row r="3" spans="3:6" ht="33.75">
      <c r="C3" s="353" t="s">
        <v>263</v>
      </c>
    </row>
    <row r="4" spans="3:6" ht="33.75">
      <c r="C4" s="353" t="s">
        <v>261</v>
      </c>
    </row>
    <row r="7" spans="3:6" ht="33.75">
      <c r="C7" s="349" t="s">
        <v>251</v>
      </c>
      <c r="D7" s="274"/>
      <c r="E7" s="275" t="s">
        <v>0</v>
      </c>
      <c r="F7" s="351" t="s">
        <v>253</v>
      </c>
    </row>
    <row r="8" spans="3:6" ht="33.75">
      <c r="C8" s="277"/>
      <c r="D8" s="278"/>
      <c r="E8" s="275" t="s">
        <v>1</v>
      </c>
      <c r="F8" s="351" t="s">
        <v>254</v>
      </c>
    </row>
    <row r="9" spans="3:6" ht="36">
      <c r="C9" s="350" t="s">
        <v>252</v>
      </c>
      <c r="D9" s="276"/>
      <c r="E9" s="275" t="s">
        <v>2</v>
      </c>
      <c r="F9" s="351"/>
    </row>
    <row r="11" spans="3:6" ht="26.25">
      <c r="C11" s="352" t="s">
        <v>260</v>
      </c>
    </row>
    <row r="12" spans="3:6" ht="26.25">
      <c r="C12" s="352" t="s">
        <v>203</v>
      </c>
    </row>
    <row r="13" spans="3:6" ht="26.25">
      <c r="C13" s="352" t="s">
        <v>259</v>
      </c>
    </row>
    <row r="14" spans="3:6" ht="26.25">
      <c r="C14" s="352" t="s">
        <v>255</v>
      </c>
    </row>
    <row r="15" spans="3:6" ht="24" customHeight="1">
      <c r="C15" s="352" t="s">
        <v>256</v>
      </c>
    </row>
    <row r="16" spans="3:6" ht="24" customHeight="1">
      <c r="C16" s="352" t="s">
        <v>257</v>
      </c>
    </row>
    <row r="17" spans="3:3" ht="24" customHeight="1">
      <c r="C17" s="352" t="s">
        <v>258</v>
      </c>
    </row>
  </sheetData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1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9.28515625" style="1" customWidth="1"/>
    <col min="3" max="3" width="29.140625" style="1" customWidth="1"/>
    <col min="4" max="5" width="15.5703125" style="1" customWidth="1"/>
    <col min="6" max="6" width="28.42578125" style="1" customWidth="1"/>
    <col min="7" max="7" width="15.5703125" style="1" customWidth="1"/>
    <col min="8" max="8" width="33" style="1" customWidth="1"/>
    <col min="9" max="9" width="24.1406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12" t="str">
        <f>'اطلاعات اولیه'!F7</f>
        <v>اردیبهشت1402</v>
      </c>
      <c r="K2" s="283"/>
    </row>
    <row r="3" spans="1:11" ht="105" customHeight="1">
      <c r="A3" s="22"/>
      <c r="B3" s="285" t="s">
        <v>38</v>
      </c>
      <c r="C3" s="285"/>
      <c r="D3" s="285"/>
      <c r="E3" s="285"/>
      <c r="F3" s="285"/>
      <c r="G3" s="285"/>
      <c r="H3" s="23"/>
      <c r="I3" s="13" t="s">
        <v>1</v>
      </c>
      <c r="J3" s="14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17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308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102.75" customHeight="1" thickBot="1">
      <c r="A7" s="288"/>
      <c r="B7" s="309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81" customHeight="1" thickBot="1">
      <c r="A8" s="167"/>
      <c r="B8" s="165"/>
      <c r="C8" s="165"/>
      <c r="D8" s="166">
        <v>0</v>
      </c>
      <c r="E8" s="166">
        <v>0</v>
      </c>
      <c r="F8" s="165">
        <f>C8+E8-D8</f>
        <v>0</v>
      </c>
      <c r="G8" s="169"/>
      <c r="H8" s="169"/>
      <c r="I8" s="192">
        <f>F8+H8-G8</f>
        <v>0</v>
      </c>
      <c r="J8" s="165"/>
      <c r="K8" s="283"/>
    </row>
    <row r="9" spans="1:11" s="4" customFormat="1" ht="87.75" customHeight="1" thickBot="1">
      <c r="A9" s="168"/>
      <c r="B9" s="166"/>
      <c r="C9" s="170"/>
      <c r="D9" s="166">
        <v>0</v>
      </c>
      <c r="E9" s="166">
        <v>0</v>
      </c>
      <c r="F9" s="165">
        <f>C9+E9-D9</f>
        <v>0</v>
      </c>
      <c r="G9" s="171"/>
      <c r="H9" s="171"/>
      <c r="I9" s="192">
        <f>F9+H9-G9</f>
        <v>0</v>
      </c>
      <c r="J9" s="166"/>
      <c r="K9" s="283"/>
    </row>
    <row r="10" spans="1:11" s="4" customFormat="1" ht="96" customHeight="1" thickBot="1">
      <c r="A10" s="168"/>
      <c r="B10" s="173"/>
      <c r="C10" s="170"/>
      <c r="D10" s="166">
        <v>0</v>
      </c>
      <c r="E10" s="166">
        <v>0</v>
      </c>
      <c r="F10" s="165">
        <f>C10+E10-D10</f>
        <v>0</v>
      </c>
      <c r="G10" s="171"/>
      <c r="H10" s="171"/>
      <c r="I10" s="192">
        <f>F10+H10-G10</f>
        <v>0</v>
      </c>
      <c r="J10" s="166"/>
      <c r="K10" s="283"/>
    </row>
    <row r="11" spans="1:11" s="4" customFormat="1" ht="94.5" customHeight="1" thickBot="1">
      <c r="A11" s="175" t="s">
        <v>16</v>
      </c>
      <c r="B11" s="174"/>
      <c r="C11" s="172">
        <f>SUM(C8:C10)</f>
        <v>0</v>
      </c>
      <c r="D11" s="172">
        <f>SUM(D8:D10)</f>
        <v>0</v>
      </c>
      <c r="E11" s="172">
        <f>SUM(E8:E10)</f>
        <v>0</v>
      </c>
      <c r="F11" s="165">
        <f t="shared" ref="F11" si="0">C11</f>
        <v>0</v>
      </c>
      <c r="G11" s="172">
        <f>SUM(G8:G10)</f>
        <v>0</v>
      </c>
      <c r="H11" s="172">
        <f>SUM(H8:H10)</f>
        <v>0</v>
      </c>
      <c r="I11" s="192">
        <f>SUM(I8:I10)</f>
        <v>0</v>
      </c>
      <c r="J11" s="172">
        <f>SUM(J8:J10)</f>
        <v>0</v>
      </c>
      <c r="K11" s="283"/>
    </row>
  </sheetData>
  <mergeCells count="12">
    <mergeCell ref="A6:A7"/>
    <mergeCell ref="B6:B7"/>
    <mergeCell ref="C6:C7"/>
    <mergeCell ref="D6:E6"/>
    <mergeCell ref="F6:F7"/>
    <mergeCell ref="I6:I7"/>
    <mergeCell ref="J6:J7"/>
    <mergeCell ref="K1:K11"/>
    <mergeCell ref="B2:G2"/>
    <mergeCell ref="B3:G3"/>
    <mergeCell ref="B4:G4"/>
    <mergeCell ref="G6:H6"/>
  </mergeCells>
  <printOptions horizontalCentered="1"/>
  <pageMargins left="0" right="0" top="0" bottom="0" header="0" footer="0"/>
  <pageSetup paperSize="9" scale="57" orientation="landscape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6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3.57031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12" t="str">
        <f>'اطلاعات اولیه'!F7</f>
        <v>اردیبهشت1402</v>
      </c>
      <c r="K2" s="283"/>
    </row>
    <row r="3" spans="1:11" ht="48.75" customHeight="1">
      <c r="A3" s="22"/>
      <c r="B3" s="285" t="s">
        <v>39</v>
      </c>
      <c r="C3" s="285"/>
      <c r="D3" s="285"/>
      <c r="E3" s="285"/>
      <c r="F3" s="285"/>
      <c r="G3" s="285"/>
      <c r="H3" s="23"/>
      <c r="I3" s="13" t="s">
        <v>1</v>
      </c>
      <c r="J3" s="14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17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8"/>
      <c r="B8" s="6"/>
      <c r="C8" s="8"/>
      <c r="D8" s="7">
        <v>0</v>
      </c>
      <c r="E8" s="7">
        <v>0</v>
      </c>
      <c r="F8" s="8">
        <f t="shared" ref="F8:F15" si="0">C8+E8-D8</f>
        <v>0</v>
      </c>
      <c r="G8" s="7"/>
      <c r="H8" s="7"/>
      <c r="I8" s="192">
        <f t="shared" ref="I8:I15" si="1">F8+H8-G8</f>
        <v>0</v>
      </c>
      <c r="J8" s="8"/>
      <c r="K8" s="283"/>
    </row>
    <row r="9" spans="1:11" s="4" customFormat="1" ht="69" customHeight="1" thickBot="1">
      <c r="A9" s="28"/>
      <c r="B9" s="6"/>
      <c r="C9" s="18"/>
      <c r="D9" s="7">
        <v>0</v>
      </c>
      <c r="E9" s="7">
        <v>0</v>
      </c>
      <c r="F9" s="18">
        <f t="shared" si="0"/>
        <v>0</v>
      </c>
      <c r="G9" s="9"/>
      <c r="H9" s="9"/>
      <c r="I9" s="192">
        <f t="shared" si="1"/>
        <v>0</v>
      </c>
      <c r="J9" s="36"/>
      <c r="K9" s="283"/>
    </row>
    <row r="10" spans="1:11" s="4" customFormat="1" ht="69" customHeight="1" thickBot="1">
      <c r="A10" s="28"/>
      <c r="B10" s="6"/>
      <c r="C10" s="36"/>
      <c r="D10" s="7">
        <v>0</v>
      </c>
      <c r="E10" s="7">
        <v>0</v>
      </c>
      <c r="F10" s="36">
        <f t="shared" si="0"/>
        <v>0</v>
      </c>
      <c r="G10" s="9"/>
      <c r="H10" s="9"/>
      <c r="I10" s="192">
        <f t="shared" si="1"/>
        <v>0</v>
      </c>
      <c r="J10" s="36"/>
      <c r="K10" s="283"/>
    </row>
    <row r="11" spans="1:11" s="4" customFormat="1" ht="69" customHeight="1" thickBot="1">
      <c r="A11" s="28"/>
      <c r="B11" s="6"/>
      <c r="C11" s="36"/>
      <c r="D11" s="7">
        <v>0</v>
      </c>
      <c r="E11" s="7">
        <v>0</v>
      </c>
      <c r="F11" s="36">
        <f t="shared" si="0"/>
        <v>0</v>
      </c>
      <c r="G11" s="9"/>
      <c r="H11" s="9"/>
      <c r="I11" s="192">
        <f t="shared" si="1"/>
        <v>0</v>
      </c>
      <c r="J11" s="36"/>
      <c r="K11" s="283"/>
    </row>
    <row r="12" spans="1:11" s="4" customFormat="1" ht="69" customHeight="1" thickBot="1">
      <c r="A12" s="28"/>
      <c r="B12" s="6"/>
      <c r="C12" s="36"/>
      <c r="D12" s="7">
        <v>0</v>
      </c>
      <c r="E12" s="7">
        <v>0</v>
      </c>
      <c r="F12" s="36">
        <f t="shared" si="0"/>
        <v>0</v>
      </c>
      <c r="G12" s="9"/>
      <c r="H12" s="9"/>
      <c r="I12" s="192">
        <f t="shared" si="1"/>
        <v>0</v>
      </c>
      <c r="J12" s="18"/>
      <c r="K12" s="283"/>
    </row>
    <row r="13" spans="1:11" s="4" customFormat="1" ht="69" customHeight="1" thickBot="1">
      <c r="A13" s="28"/>
      <c r="B13" s="6"/>
      <c r="C13" s="36"/>
      <c r="D13" s="7">
        <v>0</v>
      </c>
      <c r="E13" s="7">
        <v>0</v>
      </c>
      <c r="F13" s="36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69" customHeight="1" thickBot="1">
      <c r="A14" s="28"/>
      <c r="B14" s="6"/>
      <c r="C14" s="36"/>
      <c r="D14" s="7">
        <v>0</v>
      </c>
      <c r="E14" s="7">
        <v>0</v>
      </c>
      <c r="F14" s="36">
        <f t="shared" si="0"/>
        <v>0</v>
      </c>
      <c r="G14" s="9"/>
      <c r="H14" s="9"/>
      <c r="I14" s="192">
        <f t="shared" si="1"/>
        <v>0</v>
      </c>
      <c r="J14" s="18"/>
      <c r="K14" s="283"/>
    </row>
    <row r="15" spans="1:11" s="4" customFormat="1" ht="69" customHeight="1" thickBot="1">
      <c r="A15" s="28"/>
      <c r="B15" s="32"/>
      <c r="C15" s="36"/>
      <c r="D15" s="7">
        <v>0</v>
      </c>
      <c r="E15" s="7">
        <v>0</v>
      </c>
      <c r="F15" s="36">
        <f t="shared" si="0"/>
        <v>0</v>
      </c>
      <c r="G15" s="9"/>
      <c r="H15" s="9"/>
      <c r="I15" s="192">
        <f t="shared" si="1"/>
        <v>0</v>
      </c>
      <c r="J15" s="36"/>
      <c r="K15" s="283"/>
    </row>
    <row r="16" spans="1:11" s="4" customFormat="1" ht="94.5" customHeight="1" thickBot="1">
      <c r="A16" s="281" t="s">
        <v>16</v>
      </c>
      <c r="B16" s="282"/>
      <c r="C16" s="37">
        <f t="shared" ref="C16:I16" si="2">SUM(C8:C14)</f>
        <v>0</v>
      </c>
      <c r="D16" s="20">
        <f t="shared" si="2"/>
        <v>0</v>
      </c>
      <c r="E16" s="20">
        <f t="shared" si="2"/>
        <v>0</v>
      </c>
      <c r="F16" s="20">
        <f t="shared" si="2"/>
        <v>0</v>
      </c>
      <c r="G16" s="20">
        <f t="shared" si="2"/>
        <v>0</v>
      </c>
      <c r="H16" s="20">
        <f t="shared" si="2"/>
        <v>0</v>
      </c>
      <c r="I16" s="192">
        <f t="shared" si="2"/>
        <v>0</v>
      </c>
      <c r="J16" s="37">
        <f>SUM(J8:J15)</f>
        <v>0</v>
      </c>
      <c r="K16" s="283"/>
    </row>
  </sheetData>
  <mergeCells count="13">
    <mergeCell ref="I6:I7"/>
    <mergeCell ref="J6:J7"/>
    <mergeCell ref="A16:B16"/>
    <mergeCell ref="K1:K16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1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12" t="str">
        <f>'اطلاعات اولیه'!F7</f>
        <v>اردیبهشت1402</v>
      </c>
      <c r="K2" s="283"/>
    </row>
    <row r="3" spans="1:11" ht="48.75" customHeight="1">
      <c r="A3" s="22"/>
      <c r="B3" s="285" t="s">
        <v>180</v>
      </c>
      <c r="C3" s="285"/>
      <c r="D3" s="285"/>
      <c r="E3" s="285"/>
      <c r="F3" s="285"/>
      <c r="G3" s="285"/>
      <c r="H3" s="23"/>
      <c r="I3" s="13" t="s">
        <v>1</v>
      </c>
      <c r="J3" s="14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17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/>
      <c r="B8" s="6"/>
      <c r="C8" s="8"/>
      <c r="D8" s="7">
        <v>0</v>
      </c>
      <c r="E8" s="7">
        <v>0</v>
      </c>
      <c r="F8" s="8">
        <f>C8+D8-E8</f>
        <v>0</v>
      </c>
      <c r="G8" s="7">
        <v>0</v>
      </c>
      <c r="H8" s="7">
        <v>0</v>
      </c>
      <c r="I8" s="192">
        <f>F8+G8-H8</f>
        <v>0</v>
      </c>
      <c r="J8" s="8"/>
      <c r="K8" s="283"/>
    </row>
    <row r="9" spans="1:11" s="4" customFormat="1" ht="69" customHeight="1" thickBot="1">
      <c r="A9" s="25"/>
      <c r="B9" s="6"/>
      <c r="C9" s="18"/>
      <c r="D9" s="9">
        <v>0</v>
      </c>
      <c r="E9" s="9">
        <v>0</v>
      </c>
      <c r="F9" s="18">
        <f>C9+D9-E9</f>
        <v>0</v>
      </c>
      <c r="G9" s="9">
        <v>0</v>
      </c>
      <c r="H9" s="9">
        <v>0</v>
      </c>
      <c r="I9" s="192">
        <f>F9+G9-H9</f>
        <v>0</v>
      </c>
      <c r="J9" s="18"/>
      <c r="K9" s="283"/>
    </row>
    <row r="10" spans="1:11" s="4" customFormat="1" ht="69" customHeight="1" thickBot="1">
      <c r="A10" s="25"/>
      <c r="B10" s="6"/>
      <c r="C10" s="18"/>
      <c r="D10" s="9">
        <v>0</v>
      </c>
      <c r="E10" s="9">
        <v>0</v>
      </c>
      <c r="F10" s="18">
        <f>C10+D10-E10</f>
        <v>0</v>
      </c>
      <c r="G10" s="9">
        <v>0</v>
      </c>
      <c r="H10" s="9">
        <v>0</v>
      </c>
      <c r="I10" s="192">
        <f>F10+G10-H10</f>
        <v>0</v>
      </c>
      <c r="J10" s="18"/>
      <c r="K10" s="283"/>
    </row>
    <row r="11" spans="1:11" s="4" customFormat="1" ht="94.5" customHeight="1" thickBot="1">
      <c r="A11" s="281" t="s">
        <v>16</v>
      </c>
      <c r="B11" s="282"/>
      <c r="C11" s="20">
        <f t="shared" ref="C11:J11" si="0">SUM(C8:C10)</f>
        <v>0</v>
      </c>
      <c r="D11" s="20">
        <f t="shared" si="0"/>
        <v>0</v>
      </c>
      <c r="E11" s="20">
        <f t="shared" si="0"/>
        <v>0</v>
      </c>
      <c r="F11" s="20">
        <f t="shared" si="0"/>
        <v>0</v>
      </c>
      <c r="G11" s="20">
        <f t="shared" si="0"/>
        <v>0</v>
      </c>
      <c r="H11" s="20">
        <f t="shared" si="0"/>
        <v>0</v>
      </c>
      <c r="I11" s="192">
        <f t="shared" si="0"/>
        <v>0</v>
      </c>
      <c r="J11" s="20">
        <f t="shared" si="0"/>
        <v>0</v>
      </c>
      <c r="K11" s="283"/>
    </row>
  </sheetData>
  <mergeCells count="13">
    <mergeCell ref="I6:I7"/>
    <mergeCell ref="J6:J7"/>
    <mergeCell ref="A11:B11"/>
    <mergeCell ref="K1:K11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.5" bottom="0" header="0" footer="0"/>
  <pageSetup paperSize="9" scale="60" orientation="landscape" horizontalDpi="1200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O14"/>
  <sheetViews>
    <sheetView rightToLeft="1" view="pageBreakPreview" zoomScale="55" zoomScaleSheetLayoutView="55" workbookViewId="0">
      <selection activeCell="N8" sqref="N8"/>
    </sheetView>
  </sheetViews>
  <sheetFormatPr defaultColWidth="9" defaultRowHeight="18"/>
  <cols>
    <col min="1" max="1" width="31.42578125" style="1" customWidth="1"/>
    <col min="2" max="2" width="14.140625" style="1" customWidth="1"/>
    <col min="3" max="3" width="22.7109375" style="1" customWidth="1"/>
    <col min="4" max="4" width="25.140625" style="1" customWidth="1"/>
    <col min="5" max="5" width="12.42578125" style="1" customWidth="1"/>
    <col min="6" max="6" width="22.7109375" style="1" customWidth="1"/>
    <col min="7" max="7" width="28.42578125" style="1" customWidth="1"/>
    <col min="8" max="9" width="20.140625" style="1" customWidth="1"/>
    <col min="10" max="10" width="24.85546875" style="1" customWidth="1"/>
    <col min="11" max="11" width="25.28515625" style="1" customWidth="1"/>
    <col min="12" max="12" width="20" style="1" customWidth="1"/>
    <col min="13" max="13" width="27.140625" style="1" customWidth="1"/>
    <col min="14" max="14" width="25.7109375" style="1" customWidth="1"/>
    <col min="15" max="15" width="6.140625" style="1" customWidth="1"/>
    <col min="16" max="16384" width="9" style="1"/>
  </cols>
  <sheetData>
    <row r="1" spans="1:15" ht="18.75" thickBot="1">
      <c r="O1" s="283" t="s">
        <v>204</v>
      </c>
    </row>
    <row r="2" spans="1:15" ht="48.75" customHeight="1">
      <c r="A2" s="317" t="str">
        <f>'اطلاعات اولیه'!C7</f>
        <v>نام شرکت : کارآمد ترانیک (سهامی خاص)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11" t="s">
        <v>0</v>
      </c>
      <c r="N2" s="269" t="str">
        <f>'اطلاعات اولیه'!F7</f>
        <v>اردیبهشت1402</v>
      </c>
      <c r="O2" s="283"/>
    </row>
    <row r="3" spans="1:15" ht="48.75" customHeight="1">
      <c r="A3" s="318" t="s">
        <v>25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13" t="s">
        <v>1</v>
      </c>
      <c r="N3" s="270" t="str">
        <f>'اطلاعات اولیه'!F8</f>
        <v>مهدی وهابی</v>
      </c>
      <c r="O3" s="283"/>
    </row>
    <row r="4" spans="1:15" ht="48.75" customHeight="1" thickBot="1">
      <c r="A4" s="193"/>
      <c r="B4" s="194"/>
      <c r="C4" s="194"/>
      <c r="D4" s="286" t="str">
        <f>'اطلاعات اولیه'!C9</f>
        <v>سال مورد رسیدگی :1401/12/29</v>
      </c>
      <c r="E4" s="286"/>
      <c r="F4" s="286"/>
      <c r="G4" s="286"/>
      <c r="H4" s="286"/>
      <c r="I4" s="286"/>
      <c r="J4" s="194"/>
      <c r="K4" s="194"/>
      <c r="L4" s="194"/>
      <c r="M4" s="16" t="s">
        <v>2</v>
      </c>
      <c r="N4" s="271">
        <f>'اطلاعات اولیه'!F9</f>
        <v>0</v>
      </c>
      <c r="O4" s="283"/>
    </row>
    <row r="5" spans="1:15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83"/>
    </row>
    <row r="6" spans="1:15" ht="48.75" customHeight="1" thickBot="1">
      <c r="A6" s="287" t="s">
        <v>8</v>
      </c>
      <c r="B6" s="315" t="s">
        <v>3</v>
      </c>
      <c r="C6" s="312" t="s">
        <v>28</v>
      </c>
      <c r="D6" s="313"/>
      <c r="E6" s="313"/>
      <c r="F6" s="313"/>
      <c r="G6" s="313"/>
      <c r="H6" s="310" t="s">
        <v>30</v>
      </c>
      <c r="I6" s="314"/>
      <c r="J6" s="314"/>
      <c r="K6" s="314"/>
      <c r="L6" s="311"/>
      <c r="M6" s="310" t="s">
        <v>26</v>
      </c>
      <c r="N6" s="311"/>
      <c r="O6" s="283"/>
    </row>
    <row r="7" spans="1:15" ht="120.75" thickBot="1">
      <c r="A7" s="288"/>
      <c r="B7" s="316"/>
      <c r="C7" s="29" t="str">
        <f>'اطلاعات اولیه'!C13</f>
        <v>مانده طبق دفاتر در 1401/01/01</v>
      </c>
      <c r="D7" s="19" t="s">
        <v>27</v>
      </c>
      <c r="E7" s="34" t="s">
        <v>55</v>
      </c>
      <c r="F7" s="34" t="s">
        <v>54</v>
      </c>
      <c r="G7" s="29" t="str">
        <f>'اطلاعات اولیه'!C14</f>
        <v>مانده طبق دفاتر در 1401/12/29</v>
      </c>
      <c r="H7" s="29" t="str">
        <f>'اطلاعات اولیه'!C13</f>
        <v>مانده طبق دفاتر در 1401/01/01</v>
      </c>
      <c r="I7" s="29" t="s">
        <v>29</v>
      </c>
      <c r="J7" s="29" t="s">
        <v>56</v>
      </c>
      <c r="K7" s="29" t="s">
        <v>57</v>
      </c>
      <c r="L7" s="29" t="str">
        <f>'اطلاعات اولیه'!C14</f>
        <v>مانده طبق دفاتر در 1401/12/29</v>
      </c>
      <c r="M7" s="195" t="str">
        <f>'اطلاعات اولیه'!C16</f>
        <v>مانده طبق صورتهای مالی 1401/12/29(ارقام به میلیون ریال)</v>
      </c>
      <c r="N7" s="195" t="str">
        <f>'اطلاعات اولیه'!C17</f>
        <v>مانده طبق صورتهای مالی1400/12/29(ارقام به میلیون ریال)</v>
      </c>
      <c r="O7" s="283"/>
    </row>
    <row r="8" spans="1:15" s="4" customFormat="1" ht="69" customHeight="1" thickBot="1">
      <c r="A8" s="25" t="s">
        <v>226</v>
      </c>
      <c r="B8" s="69"/>
      <c r="C8" s="8">
        <v>2244587156</v>
      </c>
      <c r="D8" s="7"/>
      <c r="E8" s="7"/>
      <c r="F8" s="8"/>
      <c r="G8" s="7">
        <f>C8+D8+E8-F8</f>
        <v>2244587156</v>
      </c>
      <c r="H8" s="8">
        <v>1015290518</v>
      </c>
      <c r="I8" s="8">
        <v>320000000</v>
      </c>
      <c r="J8" s="8"/>
      <c r="K8" s="8"/>
      <c r="L8" s="8">
        <f>H8+I8-J8+K8</f>
        <v>1335290518</v>
      </c>
      <c r="M8" s="192">
        <f>G8-L8</f>
        <v>909296638</v>
      </c>
      <c r="N8" s="192">
        <f>C8-H8</f>
        <v>1229296638</v>
      </c>
      <c r="O8" s="283"/>
    </row>
    <row r="9" spans="1:15" s="4" customFormat="1" ht="69" customHeight="1" thickBot="1">
      <c r="A9" s="25" t="s">
        <v>227</v>
      </c>
      <c r="B9" s="69"/>
      <c r="C9" s="18">
        <v>13288804745</v>
      </c>
      <c r="D9" s="9">
        <v>1542120933</v>
      </c>
      <c r="E9" s="9"/>
      <c r="F9" s="18">
        <v>119133881</v>
      </c>
      <c r="G9" s="9">
        <f t="shared" ref="G9:G13" si="0">C9+D9+E9-F9</f>
        <v>14711791797</v>
      </c>
      <c r="H9" s="18">
        <v>9889056411</v>
      </c>
      <c r="I9" s="18">
        <v>1483092568</v>
      </c>
      <c r="J9" s="18">
        <v>119133854</v>
      </c>
      <c r="K9" s="18"/>
      <c r="L9" s="18">
        <f t="shared" ref="L9:L13" si="1">H9+I9-J9+K9</f>
        <v>11253015125</v>
      </c>
      <c r="M9" s="192">
        <f t="shared" ref="M9:M13" si="2">G9-L9</f>
        <v>3458776672</v>
      </c>
      <c r="N9" s="192">
        <f t="shared" ref="N9:N13" si="3">C9-H9</f>
        <v>3399748334</v>
      </c>
      <c r="O9" s="283"/>
    </row>
    <row r="10" spans="1:15" s="4" customFormat="1" ht="69" customHeight="1" thickBot="1">
      <c r="A10" s="25" t="s">
        <v>228</v>
      </c>
      <c r="B10" s="69"/>
      <c r="C10" s="18">
        <v>38000000</v>
      </c>
      <c r="D10" s="9">
        <v>11200000</v>
      </c>
      <c r="E10" s="9"/>
      <c r="F10" s="18"/>
      <c r="G10" s="9">
        <f t="shared" si="0"/>
        <v>49200000</v>
      </c>
      <c r="H10" s="18"/>
      <c r="I10" s="18">
        <v>41651495</v>
      </c>
      <c r="J10" s="18"/>
      <c r="K10" s="18"/>
      <c r="L10" s="18">
        <f t="shared" si="1"/>
        <v>41651495</v>
      </c>
      <c r="M10" s="192">
        <f t="shared" si="2"/>
        <v>7548505</v>
      </c>
      <c r="N10" s="192">
        <f t="shared" si="3"/>
        <v>38000000</v>
      </c>
      <c r="O10" s="283"/>
    </row>
    <row r="11" spans="1:15" s="4" customFormat="1" ht="69" customHeight="1" thickBot="1">
      <c r="A11" s="25" t="s">
        <v>229</v>
      </c>
      <c r="B11" s="69"/>
      <c r="C11" s="18">
        <v>1637636613</v>
      </c>
      <c r="D11" s="9">
        <v>196086232</v>
      </c>
      <c r="E11" s="9"/>
      <c r="F11" s="18">
        <v>23774886</v>
      </c>
      <c r="G11" s="9">
        <f t="shared" si="0"/>
        <v>1809947959</v>
      </c>
      <c r="H11" s="18">
        <v>1084449715</v>
      </c>
      <c r="I11" s="18">
        <v>162895316</v>
      </c>
      <c r="J11" s="18">
        <v>17794973</v>
      </c>
      <c r="K11" s="18"/>
      <c r="L11" s="18">
        <f t="shared" si="1"/>
        <v>1229550058</v>
      </c>
      <c r="M11" s="192">
        <f t="shared" si="2"/>
        <v>580397901</v>
      </c>
      <c r="N11" s="192">
        <f t="shared" si="3"/>
        <v>553186898</v>
      </c>
      <c r="O11" s="283"/>
    </row>
    <row r="12" spans="1:15" s="4" customFormat="1" ht="69" customHeight="1" thickBot="1">
      <c r="A12" s="25" t="s">
        <v>230</v>
      </c>
      <c r="B12" s="69"/>
      <c r="C12" s="18">
        <v>92684900</v>
      </c>
      <c r="D12" s="9">
        <v>1673000040</v>
      </c>
      <c r="E12" s="9"/>
      <c r="F12" s="18"/>
      <c r="G12" s="9">
        <f t="shared" si="0"/>
        <v>1765684940</v>
      </c>
      <c r="H12" s="18">
        <v>69563728</v>
      </c>
      <c r="I12" s="18">
        <v>176568494</v>
      </c>
      <c r="J12" s="18"/>
      <c r="K12" s="18"/>
      <c r="L12" s="18">
        <f t="shared" si="1"/>
        <v>246132222</v>
      </c>
      <c r="M12" s="192">
        <f t="shared" si="2"/>
        <v>1519552718</v>
      </c>
      <c r="N12" s="192">
        <f t="shared" si="3"/>
        <v>23121172</v>
      </c>
      <c r="O12" s="283"/>
    </row>
    <row r="13" spans="1:15" s="4" customFormat="1" ht="69" customHeight="1" thickBot="1">
      <c r="A13" s="70"/>
      <c r="B13" s="69"/>
      <c r="C13" s="18"/>
      <c r="D13" s="9"/>
      <c r="E13" s="9"/>
      <c r="F13" s="18"/>
      <c r="G13" s="9">
        <f t="shared" si="0"/>
        <v>0</v>
      </c>
      <c r="H13" s="18"/>
      <c r="I13" s="18"/>
      <c r="J13" s="18"/>
      <c r="K13" s="18"/>
      <c r="L13" s="18">
        <f t="shared" si="1"/>
        <v>0</v>
      </c>
      <c r="M13" s="192">
        <f t="shared" si="2"/>
        <v>0</v>
      </c>
      <c r="N13" s="192">
        <f t="shared" si="3"/>
        <v>0</v>
      </c>
      <c r="O13" s="283"/>
    </row>
    <row r="14" spans="1:15" s="4" customFormat="1" ht="94.5" customHeight="1" thickBot="1">
      <c r="A14" s="281" t="s">
        <v>16</v>
      </c>
      <c r="B14" s="282"/>
      <c r="C14" s="20">
        <f>SUM(C8:C13)</f>
        <v>17301713414</v>
      </c>
      <c r="D14" s="20">
        <f>SUM(D8:D13)</f>
        <v>3422407205</v>
      </c>
      <c r="E14" s="20">
        <f>SUM(E8:E13)</f>
        <v>0</v>
      </c>
      <c r="F14" s="20">
        <f>SUM(F8:F13)</f>
        <v>142908767</v>
      </c>
      <c r="G14" s="20">
        <f>SUM(G8:G13)</f>
        <v>20581211852</v>
      </c>
      <c r="H14" s="20">
        <f t="shared" ref="H14" si="4">SUM(H8:H13)</f>
        <v>12058360372</v>
      </c>
      <c r="I14" s="20">
        <f t="shared" ref="I14:N14" si="5">SUM(I8:I13)</f>
        <v>2184207873</v>
      </c>
      <c r="J14" s="20">
        <f t="shared" si="5"/>
        <v>136928827</v>
      </c>
      <c r="K14" s="20">
        <f t="shared" si="5"/>
        <v>0</v>
      </c>
      <c r="L14" s="20">
        <f t="shared" si="5"/>
        <v>14105639418</v>
      </c>
      <c r="M14" s="192">
        <f t="shared" si="5"/>
        <v>6475572434</v>
      </c>
      <c r="N14" s="192">
        <f t="shared" si="5"/>
        <v>5243353042</v>
      </c>
      <c r="O14" s="283"/>
    </row>
  </sheetData>
  <mergeCells count="10">
    <mergeCell ref="A14:B14"/>
    <mergeCell ref="M6:N6"/>
    <mergeCell ref="C6:G6"/>
    <mergeCell ref="H6:L6"/>
    <mergeCell ref="O1:O14"/>
    <mergeCell ref="A6:A7"/>
    <mergeCell ref="B6:B7"/>
    <mergeCell ref="A2:L2"/>
    <mergeCell ref="A3:L3"/>
    <mergeCell ref="D4:I4"/>
  </mergeCells>
  <printOptions horizontalCentered="1"/>
  <pageMargins left="0" right="0" top="0" bottom="0" header="0" footer="0"/>
  <pageSetup paperSize="9" scale="41" orientation="landscape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13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0.42578125" style="1" bestFit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1406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12" t="str">
        <f>'اطلاعات اولیه'!F7</f>
        <v>اردیبهشت1402</v>
      </c>
      <c r="K2" s="283"/>
    </row>
    <row r="3" spans="1:11" ht="48.75" customHeight="1">
      <c r="A3" s="22"/>
      <c r="B3" s="285" t="s">
        <v>31</v>
      </c>
      <c r="C3" s="285"/>
      <c r="D3" s="285"/>
      <c r="E3" s="285"/>
      <c r="F3" s="285"/>
      <c r="G3" s="285"/>
      <c r="H3" s="23"/>
      <c r="I3" s="13" t="s">
        <v>1</v>
      </c>
      <c r="J3" s="14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17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/>
      <c r="B8" s="6"/>
      <c r="C8" s="7"/>
      <c r="D8" s="7"/>
      <c r="E8" s="7"/>
      <c r="F8" s="7">
        <f>C8+D8-E8</f>
        <v>0</v>
      </c>
      <c r="G8" s="7"/>
      <c r="H8" s="7"/>
      <c r="I8" s="192">
        <f>F8+G8-H8</f>
        <v>0</v>
      </c>
      <c r="J8" s="8"/>
      <c r="K8" s="283"/>
    </row>
    <row r="9" spans="1:11" s="4" customFormat="1" ht="69" customHeight="1" thickBot="1">
      <c r="A9" s="25"/>
      <c r="B9" s="6"/>
      <c r="C9" s="7"/>
      <c r="D9" s="7"/>
      <c r="E9" s="7"/>
      <c r="F9" s="7">
        <f>C9+D9-E9</f>
        <v>0</v>
      </c>
      <c r="G9" s="9"/>
      <c r="H9" s="9"/>
      <c r="I9" s="192">
        <f>F9+G9-H9</f>
        <v>0</v>
      </c>
      <c r="J9" s="18"/>
      <c r="K9" s="283"/>
    </row>
    <row r="10" spans="1:11" s="4" customFormat="1" ht="69" customHeight="1" thickBot="1">
      <c r="A10" s="25"/>
      <c r="B10" s="6"/>
      <c r="C10" s="7"/>
      <c r="D10" s="7"/>
      <c r="E10" s="7"/>
      <c r="F10" s="7">
        <f>C10+D10-E10</f>
        <v>0</v>
      </c>
      <c r="G10" s="9"/>
      <c r="H10" s="9"/>
      <c r="I10" s="192">
        <f>F10+G10-H10</f>
        <v>0</v>
      </c>
      <c r="J10" s="18"/>
      <c r="K10" s="283"/>
    </row>
    <row r="11" spans="1:11" s="4" customFormat="1" ht="69" customHeight="1" thickBot="1">
      <c r="A11" s="25"/>
      <c r="B11" s="6"/>
      <c r="C11" s="7"/>
      <c r="D11" s="7"/>
      <c r="E11" s="7"/>
      <c r="F11" s="7">
        <f>C11+D11-E11</f>
        <v>0</v>
      </c>
      <c r="G11" s="9"/>
      <c r="H11" s="9"/>
      <c r="I11" s="192">
        <f>F11+G11-H11</f>
        <v>0</v>
      </c>
      <c r="J11" s="18"/>
      <c r="K11" s="283"/>
    </row>
    <row r="12" spans="1:11" s="4" customFormat="1" ht="69" customHeight="1" thickBot="1">
      <c r="A12" s="25"/>
      <c r="B12" s="6"/>
      <c r="C12" s="7"/>
      <c r="D12" s="7"/>
      <c r="E12" s="7"/>
      <c r="F12" s="7">
        <f>C12+D12-E12</f>
        <v>0</v>
      </c>
      <c r="G12" s="9"/>
      <c r="H12" s="9"/>
      <c r="I12" s="192">
        <f>F12+G12-H12</f>
        <v>0</v>
      </c>
      <c r="J12" s="18"/>
      <c r="K12" s="283"/>
    </row>
    <row r="13" spans="1:11" s="4" customFormat="1" ht="94.5" customHeight="1" thickBot="1">
      <c r="A13" s="281" t="s">
        <v>16</v>
      </c>
      <c r="B13" s="282"/>
      <c r="C13" s="20">
        <f t="shared" ref="C13:J13" si="0">SUM(C8:C12)</f>
        <v>0</v>
      </c>
      <c r="D13" s="20">
        <f t="shared" si="0"/>
        <v>0</v>
      </c>
      <c r="E13" s="20">
        <f t="shared" si="0"/>
        <v>0</v>
      </c>
      <c r="F13" s="20">
        <f t="shared" si="0"/>
        <v>0</v>
      </c>
      <c r="G13" s="20">
        <f t="shared" si="0"/>
        <v>0</v>
      </c>
      <c r="H13" s="20">
        <f t="shared" si="0"/>
        <v>0</v>
      </c>
      <c r="I13" s="192">
        <f t="shared" si="0"/>
        <v>0</v>
      </c>
      <c r="J13" s="20">
        <f t="shared" si="0"/>
        <v>0</v>
      </c>
      <c r="K13" s="283"/>
    </row>
  </sheetData>
  <mergeCells count="13">
    <mergeCell ref="I6:I7"/>
    <mergeCell ref="J6:J7"/>
    <mergeCell ref="A13:B13"/>
    <mergeCell ref="K1:K13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65" orientation="landscape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13"/>
  <sheetViews>
    <sheetView rightToLeft="1" view="pageBreakPreview" zoomScale="60" zoomScaleNormal="100" workbookViewId="0">
      <selection activeCell="J8" sqref="J8"/>
    </sheetView>
  </sheetViews>
  <sheetFormatPr defaultColWidth="9" defaultRowHeight="18"/>
  <cols>
    <col min="1" max="1" width="40.42578125" style="1" bestFit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1406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12" t="str">
        <f>'اطلاعات اولیه'!F7</f>
        <v>اردیبهشت1402</v>
      </c>
      <c r="K2" s="283"/>
    </row>
    <row r="3" spans="1:11" ht="48.75" customHeight="1">
      <c r="A3" s="22"/>
      <c r="B3" s="285" t="s">
        <v>209</v>
      </c>
      <c r="C3" s="285"/>
      <c r="D3" s="285"/>
      <c r="E3" s="285"/>
      <c r="F3" s="285"/>
      <c r="G3" s="285"/>
      <c r="H3" s="23"/>
      <c r="I3" s="13" t="s">
        <v>1</v>
      </c>
      <c r="J3" s="14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17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/>
      <c r="B8" s="6"/>
      <c r="C8" s="7"/>
      <c r="D8" s="7"/>
      <c r="E8" s="7"/>
      <c r="F8" s="7">
        <f>C8+D8-E8</f>
        <v>0</v>
      </c>
      <c r="G8" s="7"/>
      <c r="H8" s="7"/>
      <c r="I8" s="192">
        <f>F8+G8-H8</f>
        <v>0</v>
      </c>
      <c r="J8" s="8"/>
      <c r="K8" s="283"/>
    </row>
    <row r="9" spans="1:11" s="4" customFormat="1" ht="69" customHeight="1" thickBot="1">
      <c r="A9" s="25"/>
      <c r="B9" s="6"/>
      <c r="C9" s="7"/>
      <c r="D9" s="7"/>
      <c r="E9" s="7"/>
      <c r="F9" s="7">
        <f>C9+D9-E9</f>
        <v>0</v>
      </c>
      <c r="G9" s="9"/>
      <c r="H9" s="9"/>
      <c r="I9" s="192">
        <f>F9+G9-H9</f>
        <v>0</v>
      </c>
      <c r="J9" s="18"/>
      <c r="K9" s="283"/>
    </row>
    <row r="10" spans="1:11" s="4" customFormat="1" ht="69" customHeight="1" thickBot="1">
      <c r="A10" s="25"/>
      <c r="B10" s="6"/>
      <c r="C10" s="7"/>
      <c r="D10" s="7"/>
      <c r="E10" s="7"/>
      <c r="F10" s="7">
        <f>C10+D10-E10</f>
        <v>0</v>
      </c>
      <c r="G10" s="9"/>
      <c r="H10" s="9"/>
      <c r="I10" s="192">
        <f>F10+G10-H10</f>
        <v>0</v>
      </c>
      <c r="J10" s="18"/>
      <c r="K10" s="283"/>
    </row>
    <row r="11" spans="1:11" s="4" customFormat="1" ht="69" customHeight="1" thickBot="1">
      <c r="A11" s="25"/>
      <c r="B11" s="6"/>
      <c r="C11" s="7"/>
      <c r="D11" s="7"/>
      <c r="E11" s="7"/>
      <c r="F11" s="7">
        <f>C11+D11-E11</f>
        <v>0</v>
      </c>
      <c r="G11" s="9"/>
      <c r="H11" s="9"/>
      <c r="I11" s="192">
        <f>F11+G11-H11</f>
        <v>0</v>
      </c>
      <c r="J11" s="18"/>
      <c r="K11" s="283"/>
    </row>
    <row r="12" spans="1:11" s="4" customFormat="1" ht="69" customHeight="1" thickBot="1">
      <c r="A12" s="25"/>
      <c r="B12" s="6"/>
      <c r="C12" s="7"/>
      <c r="D12" s="7"/>
      <c r="E12" s="7"/>
      <c r="F12" s="7">
        <f>C12+D12-E12</f>
        <v>0</v>
      </c>
      <c r="G12" s="9"/>
      <c r="H12" s="9"/>
      <c r="I12" s="192">
        <f>F12+G12-H12</f>
        <v>0</v>
      </c>
      <c r="J12" s="18"/>
      <c r="K12" s="283"/>
    </row>
    <row r="13" spans="1:11" s="4" customFormat="1" ht="94.5" customHeight="1" thickBot="1">
      <c r="A13" s="281" t="s">
        <v>16</v>
      </c>
      <c r="B13" s="282"/>
      <c r="C13" s="20">
        <f t="shared" ref="C13:J13" si="0">SUM(C8:C12)</f>
        <v>0</v>
      </c>
      <c r="D13" s="20">
        <f t="shared" si="0"/>
        <v>0</v>
      </c>
      <c r="E13" s="20">
        <f t="shared" si="0"/>
        <v>0</v>
      </c>
      <c r="F13" s="20">
        <f t="shared" si="0"/>
        <v>0</v>
      </c>
      <c r="G13" s="20">
        <f t="shared" si="0"/>
        <v>0</v>
      </c>
      <c r="H13" s="20">
        <f t="shared" si="0"/>
        <v>0</v>
      </c>
      <c r="I13" s="192">
        <f t="shared" si="0"/>
        <v>0</v>
      </c>
      <c r="J13" s="20">
        <f t="shared" si="0"/>
        <v>0</v>
      </c>
      <c r="K13" s="283"/>
    </row>
  </sheetData>
  <mergeCells count="13">
    <mergeCell ref="I6:I7"/>
    <mergeCell ref="J6:J7"/>
    <mergeCell ref="A13:B13"/>
    <mergeCell ref="K1:K13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ageMargins left="0" right="0" top="0" bottom="0" header="0.3" footer="0.3"/>
  <pageSetup scale="62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K13"/>
  <sheetViews>
    <sheetView rightToLeft="1" workbookViewId="0">
      <selection activeCell="J8" sqref="J8"/>
    </sheetView>
  </sheetViews>
  <sheetFormatPr defaultColWidth="9" defaultRowHeight="18"/>
  <cols>
    <col min="1" max="1" width="40.42578125" style="1" bestFit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1406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12" t="str">
        <f>'اطلاعات اولیه'!F7</f>
        <v>اردیبهشت1402</v>
      </c>
      <c r="K2" s="283"/>
    </row>
    <row r="3" spans="1:11" ht="48.75" customHeight="1">
      <c r="A3" s="22"/>
      <c r="B3" s="285" t="s">
        <v>210</v>
      </c>
      <c r="C3" s="285"/>
      <c r="D3" s="285"/>
      <c r="E3" s="285"/>
      <c r="F3" s="285"/>
      <c r="G3" s="285"/>
      <c r="H3" s="23"/>
      <c r="I3" s="13" t="s">
        <v>1</v>
      </c>
      <c r="J3" s="14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17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/>
      <c r="B8" s="6"/>
      <c r="C8" s="7"/>
      <c r="D8" s="7"/>
      <c r="E8" s="7"/>
      <c r="F8" s="7">
        <f>C8+D8-E8</f>
        <v>0</v>
      </c>
      <c r="G8" s="7"/>
      <c r="H8" s="7"/>
      <c r="I8" s="192">
        <f>F8+G8-H8</f>
        <v>0</v>
      </c>
      <c r="J8" s="8"/>
      <c r="K8" s="283"/>
    </row>
    <row r="9" spans="1:11" s="4" customFormat="1" ht="69" customHeight="1" thickBot="1">
      <c r="A9" s="25"/>
      <c r="B9" s="6"/>
      <c r="C9" s="7"/>
      <c r="D9" s="7"/>
      <c r="E9" s="7"/>
      <c r="F9" s="7">
        <f>C9+D9-E9</f>
        <v>0</v>
      </c>
      <c r="G9" s="9"/>
      <c r="H9" s="9"/>
      <c r="I9" s="192">
        <f>F9+G9-H9</f>
        <v>0</v>
      </c>
      <c r="J9" s="18"/>
      <c r="K9" s="283"/>
    </row>
    <row r="10" spans="1:11" s="4" customFormat="1" ht="69" customHeight="1" thickBot="1">
      <c r="A10" s="25"/>
      <c r="B10" s="6"/>
      <c r="C10" s="7"/>
      <c r="D10" s="7"/>
      <c r="E10" s="7"/>
      <c r="F10" s="7">
        <f>C10+D10-E10</f>
        <v>0</v>
      </c>
      <c r="G10" s="9"/>
      <c r="H10" s="9"/>
      <c r="I10" s="192">
        <f>F10+G10-H10</f>
        <v>0</v>
      </c>
      <c r="J10" s="18"/>
      <c r="K10" s="283"/>
    </row>
    <row r="11" spans="1:11" s="4" customFormat="1" ht="69" customHeight="1" thickBot="1">
      <c r="A11" s="25"/>
      <c r="B11" s="6"/>
      <c r="C11" s="7"/>
      <c r="D11" s="7"/>
      <c r="E11" s="7"/>
      <c r="F11" s="7">
        <f>C11+D11-E11</f>
        <v>0</v>
      </c>
      <c r="G11" s="9"/>
      <c r="H11" s="9"/>
      <c r="I11" s="192">
        <f>F11+G11-H11</f>
        <v>0</v>
      </c>
      <c r="J11" s="18"/>
      <c r="K11" s="283"/>
    </row>
    <row r="12" spans="1:11" s="4" customFormat="1" ht="69" customHeight="1" thickBot="1">
      <c r="A12" s="25"/>
      <c r="B12" s="6"/>
      <c r="C12" s="7"/>
      <c r="D12" s="7"/>
      <c r="E12" s="7"/>
      <c r="F12" s="7">
        <f>C12+D12-E12</f>
        <v>0</v>
      </c>
      <c r="G12" s="9"/>
      <c r="H12" s="9"/>
      <c r="I12" s="192">
        <f>F12+G12-H12</f>
        <v>0</v>
      </c>
      <c r="J12" s="18"/>
      <c r="K12" s="283"/>
    </row>
    <row r="13" spans="1:11" s="4" customFormat="1" ht="94.5" customHeight="1" thickBot="1">
      <c r="A13" s="281" t="s">
        <v>16</v>
      </c>
      <c r="B13" s="282"/>
      <c r="C13" s="20">
        <f t="shared" ref="C13:J13" si="0">SUM(C8:C12)</f>
        <v>0</v>
      </c>
      <c r="D13" s="20">
        <f t="shared" si="0"/>
        <v>0</v>
      </c>
      <c r="E13" s="20">
        <f t="shared" si="0"/>
        <v>0</v>
      </c>
      <c r="F13" s="20">
        <f t="shared" si="0"/>
        <v>0</v>
      </c>
      <c r="G13" s="20">
        <f t="shared" si="0"/>
        <v>0</v>
      </c>
      <c r="H13" s="20">
        <f t="shared" si="0"/>
        <v>0</v>
      </c>
      <c r="I13" s="192">
        <f t="shared" si="0"/>
        <v>0</v>
      </c>
      <c r="J13" s="20">
        <f t="shared" si="0"/>
        <v>0</v>
      </c>
      <c r="K13" s="283"/>
    </row>
  </sheetData>
  <mergeCells count="13">
    <mergeCell ref="I6:I7"/>
    <mergeCell ref="J6:J7"/>
    <mergeCell ref="A13:B13"/>
    <mergeCell ref="K1:K13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7"/>
  <sheetViews>
    <sheetView rightToLeft="1" view="pageBreakPreview" zoomScale="85" zoomScaleSheetLayoutView="8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5.285156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23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/>
      <c r="B8" s="6"/>
      <c r="C8" s="8"/>
      <c r="D8" s="7"/>
      <c r="E8" s="7"/>
      <c r="F8" s="18">
        <f t="shared" ref="F8" si="0">C8+D8-E8</f>
        <v>0</v>
      </c>
      <c r="G8" s="9"/>
      <c r="H8" s="9"/>
      <c r="I8" s="192">
        <f t="shared" ref="I8" si="1">F8+G8-H8</f>
        <v>0</v>
      </c>
      <c r="J8" s="8"/>
      <c r="K8" s="283"/>
    </row>
    <row r="9" spans="1:11" s="4" customFormat="1" ht="69" customHeight="1" thickBot="1">
      <c r="A9" s="25"/>
      <c r="B9" s="6"/>
      <c r="C9" s="18"/>
      <c r="D9" s="7"/>
      <c r="E9" s="7"/>
      <c r="F9" s="18">
        <f>C9+D9-E9</f>
        <v>0</v>
      </c>
      <c r="G9" s="9"/>
      <c r="H9" s="9"/>
      <c r="I9" s="192">
        <f>F9+G9-H9</f>
        <v>0</v>
      </c>
      <c r="J9" s="18"/>
      <c r="K9" s="283"/>
    </row>
    <row r="10" spans="1:11" s="4" customFormat="1" ht="69" customHeight="1" thickBot="1">
      <c r="A10" s="25"/>
      <c r="B10" s="6"/>
      <c r="C10" s="18"/>
      <c r="D10" s="7"/>
      <c r="E10" s="7"/>
      <c r="F10" s="18">
        <f t="shared" ref="F10:F16" si="2">C10+D10-E10</f>
        <v>0</v>
      </c>
      <c r="G10" s="9"/>
      <c r="H10" s="9"/>
      <c r="I10" s="192">
        <f t="shared" ref="I10:I16" si="3">F10+G10-H10</f>
        <v>0</v>
      </c>
      <c r="J10" s="18"/>
      <c r="K10" s="283"/>
    </row>
    <row r="11" spans="1:11" s="4" customFormat="1" ht="69" customHeight="1" thickBot="1">
      <c r="A11" s="25"/>
      <c r="B11" s="6"/>
      <c r="C11" s="18"/>
      <c r="D11" s="7"/>
      <c r="E11" s="7"/>
      <c r="F11" s="18">
        <f t="shared" si="2"/>
        <v>0</v>
      </c>
      <c r="G11" s="9"/>
      <c r="H11" s="9"/>
      <c r="I11" s="192">
        <f t="shared" si="3"/>
        <v>0</v>
      </c>
      <c r="J11" s="18"/>
      <c r="K11" s="283"/>
    </row>
    <row r="12" spans="1:11" s="4" customFormat="1" ht="69" customHeight="1" thickBot="1">
      <c r="A12" s="25"/>
      <c r="B12" s="6"/>
      <c r="C12" s="18"/>
      <c r="D12" s="7"/>
      <c r="E12" s="7"/>
      <c r="F12" s="18">
        <f t="shared" si="2"/>
        <v>0</v>
      </c>
      <c r="G12" s="9"/>
      <c r="H12" s="9"/>
      <c r="I12" s="192">
        <f t="shared" si="3"/>
        <v>0</v>
      </c>
      <c r="J12" s="18"/>
      <c r="K12" s="283"/>
    </row>
    <row r="13" spans="1:11" s="4" customFormat="1" ht="69" customHeight="1" thickBot="1">
      <c r="A13" s="25"/>
      <c r="B13" s="6"/>
      <c r="C13" s="18"/>
      <c r="D13" s="7"/>
      <c r="E13" s="7"/>
      <c r="F13" s="18">
        <f t="shared" si="2"/>
        <v>0</v>
      </c>
      <c r="G13" s="9"/>
      <c r="H13" s="9"/>
      <c r="I13" s="192">
        <f t="shared" si="3"/>
        <v>0</v>
      </c>
      <c r="J13" s="18"/>
      <c r="K13" s="283"/>
    </row>
    <row r="14" spans="1:11" s="4" customFormat="1" ht="69" customHeight="1" thickBot="1">
      <c r="A14" s="25"/>
      <c r="B14" s="6"/>
      <c r="C14" s="18"/>
      <c r="D14" s="7"/>
      <c r="E14" s="7"/>
      <c r="F14" s="18">
        <f t="shared" si="2"/>
        <v>0</v>
      </c>
      <c r="G14" s="9"/>
      <c r="H14" s="9"/>
      <c r="I14" s="192">
        <f t="shared" si="3"/>
        <v>0</v>
      </c>
      <c r="J14" s="18"/>
      <c r="K14" s="283"/>
    </row>
    <row r="15" spans="1:11" s="4" customFormat="1" ht="69" customHeight="1" thickBot="1">
      <c r="A15" s="25"/>
      <c r="B15" s="6"/>
      <c r="C15" s="18"/>
      <c r="D15" s="7"/>
      <c r="E15" s="7"/>
      <c r="F15" s="18">
        <f t="shared" si="2"/>
        <v>0</v>
      </c>
      <c r="G15" s="9"/>
      <c r="H15" s="9"/>
      <c r="I15" s="192">
        <f t="shared" si="3"/>
        <v>0</v>
      </c>
      <c r="J15" s="18"/>
      <c r="K15" s="283"/>
    </row>
    <row r="16" spans="1:11" s="4" customFormat="1" ht="69" customHeight="1" thickBot="1">
      <c r="A16" s="25"/>
      <c r="B16" s="6"/>
      <c r="C16" s="18"/>
      <c r="D16" s="7"/>
      <c r="E16" s="7"/>
      <c r="F16" s="18">
        <f t="shared" si="2"/>
        <v>0</v>
      </c>
      <c r="G16" s="9"/>
      <c r="H16" s="9"/>
      <c r="I16" s="192">
        <f t="shared" si="3"/>
        <v>0</v>
      </c>
      <c r="J16" s="18"/>
      <c r="K16" s="283"/>
    </row>
    <row r="17" spans="1:11" s="4" customFormat="1" ht="94.5" customHeight="1" thickBot="1">
      <c r="A17" s="281" t="s">
        <v>16</v>
      </c>
      <c r="B17" s="282"/>
      <c r="C17" s="20">
        <f>SUM(C8:C16)</f>
        <v>0</v>
      </c>
      <c r="D17" s="20">
        <f t="shared" ref="D17:J17" si="4">SUM(D8:D16)</f>
        <v>0</v>
      </c>
      <c r="E17" s="20">
        <f t="shared" si="4"/>
        <v>0</v>
      </c>
      <c r="F17" s="20">
        <f>SUM(F8:F16)</f>
        <v>0</v>
      </c>
      <c r="G17" s="20">
        <f>SUM(G8:G16)</f>
        <v>0</v>
      </c>
      <c r="H17" s="20">
        <f>SUM(H8:H16)</f>
        <v>0</v>
      </c>
      <c r="I17" s="192">
        <f>SUM(I8:I16)</f>
        <v>0</v>
      </c>
      <c r="J17" s="20">
        <f t="shared" si="4"/>
        <v>0</v>
      </c>
      <c r="K17" s="283"/>
    </row>
  </sheetData>
  <mergeCells count="13">
    <mergeCell ref="I6:I7"/>
    <mergeCell ref="J6:J7"/>
    <mergeCell ref="A17:B17"/>
    <mergeCell ref="K1:K17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28"/>
  <sheetViews>
    <sheetView rightToLeft="1" view="pageBreakPreview" zoomScale="70" zoomScaleSheetLayoutView="70" workbookViewId="0">
      <selection activeCell="J8" sqref="J8"/>
    </sheetView>
  </sheetViews>
  <sheetFormatPr defaultColWidth="9" defaultRowHeight="18"/>
  <cols>
    <col min="1" max="1" width="7.140625" style="1" bestFit="1" customWidth="1"/>
    <col min="2" max="2" width="42.85546875" style="1" customWidth="1"/>
    <col min="3" max="3" width="7.7109375" style="1" bestFit="1" customWidth="1"/>
    <col min="4" max="4" width="23.140625" style="1" customWidth="1"/>
    <col min="5" max="7" width="19.7109375" style="1" customWidth="1"/>
    <col min="8" max="8" width="20.42578125" style="1" customWidth="1"/>
    <col min="9" max="9" width="21.85546875" style="1" customWidth="1"/>
    <col min="10" max="10" width="18.85546875" style="1" customWidth="1"/>
    <col min="11" max="11" width="24" style="1" bestFit="1" customWidth="1"/>
    <col min="12" max="12" width="6.140625" style="1" customWidth="1"/>
    <col min="13" max="16384" width="9" style="1"/>
  </cols>
  <sheetData>
    <row r="1" spans="1:12" ht="18.75" customHeight="1" thickBot="1">
      <c r="L1" s="283" t="s">
        <v>204</v>
      </c>
    </row>
    <row r="2" spans="1:12" ht="48.75" customHeight="1">
      <c r="A2" s="317" t="str">
        <f>'اطلاعات اولیه'!C7</f>
        <v>نام شرکت : کارآمد ترانیک (سهامی خاص)</v>
      </c>
      <c r="B2" s="284"/>
      <c r="C2" s="284"/>
      <c r="D2" s="284"/>
      <c r="E2" s="284"/>
      <c r="F2" s="284"/>
      <c r="G2" s="284"/>
      <c r="H2" s="284"/>
      <c r="I2" s="284"/>
      <c r="J2" s="11" t="s">
        <v>121</v>
      </c>
      <c r="K2" s="269" t="str">
        <f>'اطلاعات اولیه'!F7</f>
        <v>اردیبهشت1402</v>
      </c>
      <c r="L2" s="283"/>
    </row>
    <row r="3" spans="1:12" ht="48.75" customHeight="1">
      <c r="A3" s="318" t="s">
        <v>147</v>
      </c>
      <c r="B3" s="285"/>
      <c r="C3" s="285"/>
      <c r="D3" s="285"/>
      <c r="E3" s="285"/>
      <c r="F3" s="285"/>
      <c r="G3" s="285"/>
      <c r="H3" s="285"/>
      <c r="I3" s="285"/>
      <c r="J3" s="13" t="s">
        <v>122</v>
      </c>
      <c r="K3" s="270" t="str">
        <f>'اطلاعات اولیه'!F8</f>
        <v>مهدی وهابی</v>
      </c>
      <c r="L3" s="283"/>
    </row>
    <row r="4" spans="1:12" ht="48.75" customHeight="1" thickBot="1">
      <c r="A4" s="319" t="str">
        <f>'اطلاعات اولیه'!C9</f>
        <v>سال مورد رسیدگی :1401/12/29</v>
      </c>
      <c r="B4" s="286"/>
      <c r="C4" s="286"/>
      <c r="D4" s="286"/>
      <c r="E4" s="286"/>
      <c r="F4" s="286"/>
      <c r="G4" s="286"/>
      <c r="H4" s="286"/>
      <c r="I4" s="194"/>
      <c r="J4" s="16" t="s">
        <v>2</v>
      </c>
      <c r="K4" s="271">
        <f>'اطلاعات اولیه'!F9</f>
        <v>0</v>
      </c>
      <c r="L4" s="283"/>
    </row>
    <row r="5" spans="1:12" ht="18.75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83"/>
    </row>
    <row r="6" spans="1:12" ht="48.75" customHeight="1">
      <c r="A6" s="287" t="s">
        <v>105</v>
      </c>
      <c r="B6" s="287" t="s">
        <v>8</v>
      </c>
      <c r="C6" s="289" t="s">
        <v>3</v>
      </c>
      <c r="D6" s="291" t="s">
        <v>148</v>
      </c>
      <c r="E6" s="291" t="s">
        <v>149</v>
      </c>
      <c r="F6" s="291" t="s">
        <v>194</v>
      </c>
      <c r="G6" s="291" t="s">
        <v>197</v>
      </c>
      <c r="H6" s="291" t="s">
        <v>150</v>
      </c>
      <c r="I6" s="291" t="s">
        <v>151</v>
      </c>
      <c r="J6" s="291" t="s">
        <v>152</v>
      </c>
      <c r="K6" s="291" t="s">
        <v>115</v>
      </c>
      <c r="L6" s="283"/>
    </row>
    <row r="7" spans="1:12" ht="63.75" customHeight="1" thickBot="1">
      <c r="A7" s="288"/>
      <c r="B7" s="288"/>
      <c r="C7" s="290"/>
      <c r="D7" s="292"/>
      <c r="E7" s="292"/>
      <c r="F7" s="292"/>
      <c r="G7" s="292"/>
      <c r="H7" s="292"/>
      <c r="I7" s="292"/>
      <c r="J7" s="292"/>
      <c r="K7" s="292"/>
      <c r="L7" s="283"/>
    </row>
    <row r="8" spans="1:12" s="4" customFormat="1" ht="36" customHeight="1" thickBot="1">
      <c r="A8" s="64">
        <v>1</v>
      </c>
      <c r="B8" s="107"/>
      <c r="C8" s="75"/>
      <c r="D8" s="75"/>
      <c r="E8" s="75"/>
      <c r="F8" s="75"/>
      <c r="G8" s="75">
        <f>E8-F8</f>
        <v>0</v>
      </c>
      <c r="H8" s="75"/>
      <c r="I8" s="75"/>
      <c r="J8" s="75"/>
      <c r="K8" s="75">
        <f>J8+I8+H8+G8+D8</f>
        <v>0</v>
      </c>
      <c r="L8" s="283"/>
    </row>
    <row r="9" spans="1:12" s="4" customFormat="1" ht="36" customHeight="1" thickBot="1">
      <c r="A9" s="64">
        <v>2</v>
      </c>
      <c r="B9" s="107"/>
      <c r="C9" s="75"/>
      <c r="D9" s="75"/>
      <c r="E9" s="75"/>
      <c r="F9" s="75"/>
      <c r="G9" s="75">
        <f t="shared" ref="G9:G23" si="0">E9-F9</f>
        <v>0</v>
      </c>
      <c r="H9" s="75"/>
      <c r="I9" s="75"/>
      <c r="J9" s="75"/>
      <c r="K9" s="75">
        <f t="shared" ref="K9:K23" si="1">J9+I9+H9+G9+D9</f>
        <v>0</v>
      </c>
      <c r="L9" s="283"/>
    </row>
    <row r="10" spans="1:12" s="4" customFormat="1" ht="36" customHeight="1" thickBot="1">
      <c r="A10" s="64">
        <v>3</v>
      </c>
      <c r="B10" s="107"/>
      <c r="C10" s="75"/>
      <c r="D10" s="75"/>
      <c r="E10" s="75"/>
      <c r="F10" s="75"/>
      <c r="G10" s="75">
        <f t="shared" si="0"/>
        <v>0</v>
      </c>
      <c r="H10" s="75"/>
      <c r="I10" s="75"/>
      <c r="J10" s="75"/>
      <c r="K10" s="75">
        <f t="shared" si="1"/>
        <v>0</v>
      </c>
      <c r="L10" s="283"/>
    </row>
    <row r="11" spans="1:12" s="4" customFormat="1" ht="36" customHeight="1" thickBot="1">
      <c r="A11" s="64">
        <v>4</v>
      </c>
      <c r="B11" s="107"/>
      <c r="C11" s="75"/>
      <c r="D11" s="75"/>
      <c r="E11" s="75"/>
      <c r="F11" s="75"/>
      <c r="G11" s="75">
        <f t="shared" si="0"/>
        <v>0</v>
      </c>
      <c r="H11" s="75"/>
      <c r="I11" s="75"/>
      <c r="J11" s="75"/>
      <c r="K11" s="75">
        <f t="shared" si="1"/>
        <v>0</v>
      </c>
      <c r="L11" s="283"/>
    </row>
    <row r="12" spans="1:12" s="4" customFormat="1" ht="36" customHeight="1" thickBot="1">
      <c r="A12" s="64">
        <v>5</v>
      </c>
      <c r="B12" s="107"/>
      <c r="C12" s="75"/>
      <c r="D12" s="75"/>
      <c r="E12" s="75"/>
      <c r="F12" s="75"/>
      <c r="G12" s="75">
        <f t="shared" si="0"/>
        <v>0</v>
      </c>
      <c r="H12" s="75"/>
      <c r="I12" s="75"/>
      <c r="J12" s="75"/>
      <c r="K12" s="75">
        <f t="shared" si="1"/>
        <v>0</v>
      </c>
      <c r="L12" s="283"/>
    </row>
    <row r="13" spans="1:12" s="4" customFormat="1" ht="36" customHeight="1" thickBot="1">
      <c r="A13" s="64">
        <v>6</v>
      </c>
      <c r="B13" s="107"/>
      <c r="C13" s="75"/>
      <c r="D13" s="75"/>
      <c r="E13" s="75"/>
      <c r="F13" s="75"/>
      <c r="G13" s="75">
        <f t="shared" si="0"/>
        <v>0</v>
      </c>
      <c r="H13" s="75"/>
      <c r="I13" s="75"/>
      <c r="J13" s="75"/>
      <c r="K13" s="75">
        <f t="shared" si="1"/>
        <v>0</v>
      </c>
      <c r="L13" s="283"/>
    </row>
    <row r="14" spans="1:12" s="4" customFormat="1" ht="36" customHeight="1" thickBot="1">
      <c r="A14" s="64">
        <v>7</v>
      </c>
      <c r="B14" s="107"/>
      <c r="C14" s="75"/>
      <c r="D14" s="75"/>
      <c r="E14" s="75"/>
      <c r="F14" s="75"/>
      <c r="G14" s="75">
        <f t="shared" si="0"/>
        <v>0</v>
      </c>
      <c r="H14" s="75"/>
      <c r="I14" s="75"/>
      <c r="J14" s="75"/>
      <c r="K14" s="75">
        <f t="shared" si="1"/>
        <v>0</v>
      </c>
      <c r="L14" s="283"/>
    </row>
    <row r="15" spans="1:12" s="4" customFormat="1" ht="36" customHeight="1" thickBot="1">
      <c r="A15" s="64">
        <v>8</v>
      </c>
      <c r="B15" s="107"/>
      <c r="C15" s="75"/>
      <c r="D15" s="75"/>
      <c r="E15" s="75"/>
      <c r="F15" s="75"/>
      <c r="G15" s="75">
        <f t="shared" si="0"/>
        <v>0</v>
      </c>
      <c r="H15" s="75"/>
      <c r="I15" s="75"/>
      <c r="J15" s="75"/>
      <c r="K15" s="75">
        <f t="shared" si="1"/>
        <v>0</v>
      </c>
      <c r="L15" s="283"/>
    </row>
    <row r="16" spans="1:12" s="4" customFormat="1" ht="36" customHeight="1" thickBot="1">
      <c r="A16" s="64">
        <v>9</v>
      </c>
      <c r="B16" s="107"/>
      <c r="C16" s="75"/>
      <c r="D16" s="75"/>
      <c r="E16" s="75"/>
      <c r="F16" s="75"/>
      <c r="G16" s="75">
        <f t="shared" si="0"/>
        <v>0</v>
      </c>
      <c r="H16" s="75"/>
      <c r="I16" s="75"/>
      <c r="J16" s="75"/>
      <c r="K16" s="75">
        <f t="shared" si="1"/>
        <v>0</v>
      </c>
      <c r="L16" s="283"/>
    </row>
    <row r="17" spans="1:12" s="4" customFormat="1" ht="36" customHeight="1" thickBot="1">
      <c r="A17" s="64">
        <v>10</v>
      </c>
      <c r="B17" s="107"/>
      <c r="C17" s="75"/>
      <c r="D17" s="75"/>
      <c r="E17" s="75"/>
      <c r="F17" s="75"/>
      <c r="G17" s="75">
        <f t="shared" si="0"/>
        <v>0</v>
      </c>
      <c r="H17" s="75"/>
      <c r="I17" s="75"/>
      <c r="J17" s="75"/>
      <c r="K17" s="75">
        <f t="shared" si="1"/>
        <v>0</v>
      </c>
      <c r="L17" s="283"/>
    </row>
    <row r="18" spans="1:12" s="4" customFormat="1" ht="36" customHeight="1" thickBot="1">
      <c r="A18" s="64">
        <v>11</v>
      </c>
      <c r="B18" s="107"/>
      <c r="C18" s="75"/>
      <c r="D18" s="75"/>
      <c r="E18" s="75"/>
      <c r="F18" s="75"/>
      <c r="G18" s="75">
        <f t="shared" si="0"/>
        <v>0</v>
      </c>
      <c r="H18" s="75"/>
      <c r="I18" s="75"/>
      <c r="J18" s="75"/>
      <c r="K18" s="75">
        <f t="shared" si="1"/>
        <v>0</v>
      </c>
      <c r="L18" s="283"/>
    </row>
    <row r="19" spans="1:12" s="4" customFormat="1" ht="36" customHeight="1" thickBot="1">
      <c r="A19" s="64">
        <v>12</v>
      </c>
      <c r="B19" s="107"/>
      <c r="C19" s="75"/>
      <c r="D19" s="75"/>
      <c r="E19" s="75"/>
      <c r="F19" s="75"/>
      <c r="G19" s="75">
        <f t="shared" si="0"/>
        <v>0</v>
      </c>
      <c r="H19" s="75"/>
      <c r="I19" s="75"/>
      <c r="J19" s="75"/>
      <c r="K19" s="75">
        <f t="shared" si="1"/>
        <v>0</v>
      </c>
      <c r="L19" s="283"/>
    </row>
    <row r="20" spans="1:12" s="4" customFormat="1" ht="36" customHeight="1" thickBot="1">
      <c r="A20" s="64">
        <v>13</v>
      </c>
      <c r="B20" s="107"/>
      <c r="C20" s="75"/>
      <c r="D20" s="75"/>
      <c r="E20" s="75"/>
      <c r="F20" s="75"/>
      <c r="G20" s="75">
        <f t="shared" si="0"/>
        <v>0</v>
      </c>
      <c r="H20" s="75"/>
      <c r="I20" s="75"/>
      <c r="J20" s="75"/>
      <c r="K20" s="75">
        <f t="shared" si="1"/>
        <v>0</v>
      </c>
      <c r="L20" s="283"/>
    </row>
    <row r="21" spans="1:12" s="4" customFormat="1" ht="36" customHeight="1" thickBot="1">
      <c r="A21" s="64">
        <v>14</v>
      </c>
      <c r="B21" s="107"/>
      <c r="C21" s="75"/>
      <c r="D21" s="75"/>
      <c r="E21" s="75"/>
      <c r="F21" s="75"/>
      <c r="G21" s="75">
        <f t="shared" si="0"/>
        <v>0</v>
      </c>
      <c r="H21" s="75"/>
      <c r="I21" s="75"/>
      <c r="J21" s="75"/>
      <c r="K21" s="75">
        <f t="shared" si="1"/>
        <v>0</v>
      </c>
      <c r="L21" s="283"/>
    </row>
    <row r="22" spans="1:12" s="4" customFormat="1" ht="36" customHeight="1" thickBot="1">
      <c r="A22" s="64">
        <v>15</v>
      </c>
      <c r="B22" s="107"/>
      <c r="C22" s="75"/>
      <c r="D22" s="75"/>
      <c r="E22" s="75"/>
      <c r="F22" s="75"/>
      <c r="G22" s="75">
        <f t="shared" si="0"/>
        <v>0</v>
      </c>
      <c r="H22" s="75"/>
      <c r="I22" s="75"/>
      <c r="J22" s="75"/>
      <c r="K22" s="75">
        <f t="shared" si="1"/>
        <v>0</v>
      </c>
      <c r="L22" s="283"/>
    </row>
    <row r="23" spans="1:12" s="4" customFormat="1" ht="36" customHeight="1" thickBot="1">
      <c r="A23" s="64">
        <v>18</v>
      </c>
      <c r="B23" s="107"/>
      <c r="C23" s="75"/>
      <c r="D23" s="75"/>
      <c r="E23" s="75"/>
      <c r="F23" s="75"/>
      <c r="G23" s="75">
        <f t="shared" si="0"/>
        <v>0</v>
      </c>
      <c r="H23" s="75"/>
      <c r="I23" s="75"/>
      <c r="J23" s="75"/>
      <c r="K23" s="75">
        <f t="shared" si="1"/>
        <v>0</v>
      </c>
      <c r="L23" s="283"/>
    </row>
    <row r="24" spans="1:12" s="4" customFormat="1" ht="36" customHeight="1" thickBot="1">
      <c r="A24" s="281" t="s">
        <v>16</v>
      </c>
      <c r="B24" s="320"/>
      <c r="C24" s="282"/>
      <c r="D24" s="79">
        <f t="shared" ref="D24:J24" si="2">SUM(D8:D23)</f>
        <v>0</v>
      </c>
      <c r="E24" s="79">
        <f t="shared" si="2"/>
        <v>0</v>
      </c>
      <c r="F24" s="79">
        <f t="shared" si="2"/>
        <v>0</v>
      </c>
      <c r="G24" s="79">
        <f t="shared" si="2"/>
        <v>0</v>
      </c>
      <c r="H24" s="79">
        <f t="shared" si="2"/>
        <v>0</v>
      </c>
      <c r="I24" s="79">
        <f t="shared" si="2"/>
        <v>0</v>
      </c>
      <c r="J24" s="79">
        <f t="shared" si="2"/>
        <v>0</v>
      </c>
      <c r="K24" s="75">
        <f t="shared" ref="K24" si="3">J24+I24+H24+G24+D24</f>
        <v>0</v>
      </c>
      <c r="L24" s="295"/>
    </row>
    <row r="25" spans="1:12">
      <c r="L25" s="295"/>
    </row>
    <row r="26" spans="1:12">
      <c r="L26" s="295"/>
    </row>
    <row r="27" spans="1:12">
      <c r="L27" s="295"/>
    </row>
    <row r="28" spans="1:12">
      <c r="L28" s="295"/>
    </row>
  </sheetData>
  <mergeCells count="17">
    <mergeCell ref="D6:D7"/>
    <mergeCell ref="E6:E7"/>
    <mergeCell ref="F6:F7"/>
    <mergeCell ref="G6:G7"/>
    <mergeCell ref="L24:L28"/>
    <mergeCell ref="L1:L23"/>
    <mergeCell ref="A2:I2"/>
    <mergeCell ref="A3:I3"/>
    <mergeCell ref="H6:H7"/>
    <mergeCell ref="I6:I7"/>
    <mergeCell ref="A4:H4"/>
    <mergeCell ref="K6:K7"/>
    <mergeCell ref="A24:C24"/>
    <mergeCell ref="J6:J7"/>
    <mergeCell ref="A6:A7"/>
    <mergeCell ref="B6:B7"/>
    <mergeCell ref="C6:C7"/>
  </mergeCells>
  <printOptions horizontalCentered="1"/>
  <pageMargins left="0" right="0" top="0" bottom="0" header="0" footer="0"/>
  <pageSetup paperSize="9" scale="60" orientation="landscape" horizontalDpi="1200" verticalDpi="12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7"/>
  <sheetViews>
    <sheetView rightToLeft="1" view="pageBreakPreview" zoomScale="70" zoomScaleSheetLayoutView="70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5" style="1" customWidth="1"/>
    <col min="10" max="10" width="25.71093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272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24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33"/>
      <c r="B8" s="6"/>
      <c r="C8" s="8"/>
      <c r="D8" s="7"/>
      <c r="E8" s="7"/>
      <c r="F8" s="8">
        <f t="shared" ref="F8:F15" si="0">C8+D8-E8</f>
        <v>0</v>
      </c>
      <c r="G8" s="7"/>
      <c r="H8" s="7"/>
      <c r="I8" s="192">
        <f t="shared" ref="I8:I15" si="1">F8+G8-H8</f>
        <v>0</v>
      </c>
      <c r="J8" s="8"/>
      <c r="K8" s="283"/>
    </row>
    <row r="9" spans="1:11" s="4" customFormat="1" ht="69" customHeight="1" thickBot="1">
      <c r="A9" s="33"/>
      <c r="B9" s="6"/>
      <c r="C9" s="18"/>
      <c r="D9" s="7"/>
      <c r="E9" s="7"/>
      <c r="F9" s="8">
        <f t="shared" si="0"/>
        <v>0</v>
      </c>
      <c r="G9" s="9"/>
      <c r="H9" s="9"/>
      <c r="I9" s="192">
        <f t="shared" si="1"/>
        <v>0</v>
      </c>
      <c r="J9" s="18"/>
      <c r="K9" s="283"/>
    </row>
    <row r="10" spans="1:11" s="4" customFormat="1" ht="69" customHeight="1" thickBot="1">
      <c r="A10" s="33"/>
      <c r="B10" s="6"/>
      <c r="C10" s="18"/>
      <c r="D10" s="7"/>
      <c r="E10" s="7"/>
      <c r="F10" s="8">
        <f t="shared" si="0"/>
        <v>0</v>
      </c>
      <c r="G10" s="9"/>
      <c r="H10" s="9"/>
      <c r="I10" s="192">
        <f t="shared" si="1"/>
        <v>0</v>
      </c>
      <c r="J10" s="18"/>
      <c r="K10" s="283"/>
    </row>
    <row r="11" spans="1:11" s="4" customFormat="1" ht="69" customHeight="1" thickBot="1">
      <c r="A11" s="33"/>
      <c r="B11" s="6"/>
      <c r="C11" s="18"/>
      <c r="D11" s="7"/>
      <c r="E11" s="7"/>
      <c r="F11" s="8">
        <f t="shared" si="0"/>
        <v>0</v>
      </c>
      <c r="G11" s="9"/>
      <c r="H11" s="9"/>
      <c r="I11" s="192">
        <f t="shared" si="1"/>
        <v>0</v>
      </c>
      <c r="J11" s="18"/>
      <c r="K11" s="283"/>
    </row>
    <row r="12" spans="1:11" s="4" customFormat="1" ht="69" customHeight="1" thickBot="1">
      <c r="A12" s="33"/>
      <c r="B12" s="6"/>
      <c r="C12" s="18"/>
      <c r="D12" s="7"/>
      <c r="E12" s="7"/>
      <c r="F12" s="8">
        <f t="shared" si="0"/>
        <v>0</v>
      </c>
      <c r="G12" s="9"/>
      <c r="H12" s="9"/>
      <c r="I12" s="192">
        <f t="shared" si="1"/>
        <v>0</v>
      </c>
      <c r="J12" s="18"/>
      <c r="K12" s="283"/>
    </row>
    <row r="13" spans="1:11" s="4" customFormat="1" ht="69" customHeight="1" thickBot="1">
      <c r="A13" s="33"/>
      <c r="B13" s="6"/>
      <c r="C13" s="18"/>
      <c r="D13" s="7"/>
      <c r="E13" s="7"/>
      <c r="F13" s="8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69" customHeight="1" thickBot="1">
      <c r="A14" s="33"/>
      <c r="B14" s="6"/>
      <c r="C14" s="18"/>
      <c r="D14" s="7"/>
      <c r="E14" s="7"/>
      <c r="F14" s="8">
        <f t="shared" si="0"/>
        <v>0</v>
      </c>
      <c r="G14" s="9"/>
      <c r="H14" s="9"/>
      <c r="I14" s="192">
        <f t="shared" si="1"/>
        <v>0</v>
      </c>
      <c r="J14" s="18"/>
      <c r="K14" s="283"/>
    </row>
    <row r="15" spans="1:11" s="4" customFormat="1" ht="69" customHeight="1" thickBot="1">
      <c r="A15" s="33"/>
      <c r="B15" s="6"/>
      <c r="C15" s="18"/>
      <c r="D15" s="7"/>
      <c r="E15" s="7"/>
      <c r="F15" s="8">
        <f t="shared" si="0"/>
        <v>0</v>
      </c>
      <c r="G15" s="9"/>
      <c r="H15" s="9"/>
      <c r="I15" s="192">
        <f t="shared" si="1"/>
        <v>0</v>
      </c>
      <c r="J15" s="18"/>
      <c r="K15" s="283"/>
    </row>
    <row r="16" spans="1:11" s="4" customFormat="1" ht="94.5" customHeight="1" thickBot="1">
      <c r="A16" s="281" t="s">
        <v>16</v>
      </c>
      <c r="B16" s="282"/>
      <c r="C16" s="20">
        <f t="shared" ref="C16:J16" si="2">SUM(C8:C15)</f>
        <v>0</v>
      </c>
      <c r="D16" s="20">
        <f t="shared" si="2"/>
        <v>0</v>
      </c>
      <c r="E16" s="20">
        <f t="shared" si="2"/>
        <v>0</v>
      </c>
      <c r="F16" s="20">
        <f t="shared" si="2"/>
        <v>0</v>
      </c>
      <c r="G16" s="20">
        <f t="shared" si="2"/>
        <v>0</v>
      </c>
      <c r="H16" s="20">
        <f t="shared" si="2"/>
        <v>0</v>
      </c>
      <c r="I16" s="192">
        <f t="shared" si="2"/>
        <v>0</v>
      </c>
      <c r="J16" s="20">
        <f t="shared" si="2"/>
        <v>0</v>
      </c>
      <c r="K16" s="295"/>
    </row>
    <row r="17" spans="11:11">
      <c r="K17" s="295"/>
    </row>
  </sheetData>
  <mergeCells count="14">
    <mergeCell ref="I6:I7"/>
    <mergeCell ref="J6:J7"/>
    <mergeCell ref="A16:B16"/>
    <mergeCell ref="K1:K15"/>
    <mergeCell ref="B2:G2"/>
    <mergeCell ref="B3:G3"/>
    <mergeCell ref="B4:G4"/>
    <mergeCell ref="A6:A7"/>
    <mergeCell ref="B6:B7"/>
    <mergeCell ref="C6:C7"/>
    <mergeCell ref="D6:E6"/>
    <mergeCell ref="F6:F7"/>
    <mergeCell ref="G6:H6"/>
    <mergeCell ref="K16:K17"/>
  </mergeCells>
  <printOptions horizontalCentered="1"/>
  <pageMargins left="0" right="0" top="0" bottom="0" header="0" footer="0"/>
  <pageSetup paperSize="9" scale="62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1"/>
  <sheetViews>
    <sheetView rightToLeft="1" view="pageBreakPreview" zoomScale="55" zoomScaleSheetLayoutView="55" workbookViewId="0">
      <selection activeCell="C6" sqref="C6:C7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5703125" style="1" customWidth="1"/>
    <col min="10" max="10" width="27.14062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35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">
        <v>255</v>
      </c>
      <c r="D6" s="293" t="s">
        <v>4</v>
      </c>
      <c r="E6" s="294"/>
      <c r="F6" s="291" t="s">
        <v>256</v>
      </c>
      <c r="G6" s="293" t="s">
        <v>5</v>
      </c>
      <c r="H6" s="294"/>
      <c r="I6" s="279" t="s">
        <v>257</v>
      </c>
      <c r="J6" s="279" t="s">
        <v>258</v>
      </c>
      <c r="K6" s="283"/>
    </row>
    <row r="7" spans="1:11" ht="69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/>
      <c r="B8" s="8"/>
      <c r="C8" s="8"/>
      <c r="D8" s="7"/>
      <c r="E8" s="7"/>
      <c r="F8" s="8">
        <f>C8+E8-D8</f>
        <v>0</v>
      </c>
      <c r="G8" s="7"/>
      <c r="H8" s="7"/>
      <c r="I8" s="192">
        <f>F8+H8-G8</f>
        <v>0</v>
      </c>
      <c r="J8" s="8"/>
      <c r="K8" s="283"/>
    </row>
    <row r="9" spans="1:11" s="4" customFormat="1" ht="69" customHeight="1" thickBot="1">
      <c r="A9" s="25"/>
      <c r="B9" s="18"/>
      <c r="C9" s="18"/>
      <c r="D9" s="9"/>
      <c r="E9" s="9"/>
      <c r="F9" s="18">
        <f>C9+E9-D9</f>
        <v>0</v>
      </c>
      <c r="G9" s="9"/>
      <c r="H9" s="9"/>
      <c r="I9" s="192">
        <f>F9+H9-G9</f>
        <v>0</v>
      </c>
      <c r="J9" s="18"/>
      <c r="K9" s="283"/>
    </row>
    <row r="10" spans="1:11" s="4" customFormat="1" ht="69" customHeight="1" thickBot="1">
      <c r="A10" s="25"/>
      <c r="B10" s="32"/>
      <c r="C10" s="18">
        <v>0</v>
      </c>
      <c r="D10" s="9"/>
      <c r="E10" s="9"/>
      <c r="F10" s="18">
        <f>C10+E10-D10</f>
        <v>0</v>
      </c>
      <c r="G10" s="9"/>
      <c r="H10" s="9"/>
      <c r="I10" s="192">
        <f>F10+H10-G10</f>
        <v>0</v>
      </c>
      <c r="J10" s="18"/>
      <c r="K10" s="283"/>
    </row>
    <row r="11" spans="1:11" s="4" customFormat="1" ht="94.5" customHeight="1" thickBot="1">
      <c r="A11" s="281" t="s">
        <v>16</v>
      </c>
      <c r="B11" s="282"/>
      <c r="C11" s="20">
        <f t="shared" ref="C11:I11" si="0">SUM(C8:C9)</f>
        <v>0</v>
      </c>
      <c r="D11" s="20">
        <f t="shared" si="0"/>
        <v>0</v>
      </c>
      <c r="E11" s="20">
        <f t="shared" si="0"/>
        <v>0</v>
      </c>
      <c r="F11" s="20">
        <f t="shared" si="0"/>
        <v>0</v>
      </c>
      <c r="G11" s="20">
        <f t="shared" si="0"/>
        <v>0</v>
      </c>
      <c r="H11" s="20">
        <f t="shared" si="0"/>
        <v>0</v>
      </c>
      <c r="I11" s="192">
        <f t="shared" si="0"/>
        <v>0</v>
      </c>
      <c r="J11" s="20">
        <f>SUM(J8:J10)</f>
        <v>0</v>
      </c>
      <c r="K11" s="283"/>
    </row>
  </sheetData>
  <mergeCells count="13">
    <mergeCell ref="I6:I7"/>
    <mergeCell ref="J6:J7"/>
    <mergeCell ref="A11:B11"/>
    <mergeCell ref="K1:K11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38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710937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272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144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/>
      <c r="B8" s="8"/>
      <c r="C8" s="8"/>
      <c r="D8" s="7">
        <v>0</v>
      </c>
      <c r="E8" s="7">
        <v>0</v>
      </c>
      <c r="F8" s="8">
        <f t="shared" ref="F8:F16" si="0">C8+D8-E8</f>
        <v>0</v>
      </c>
      <c r="G8" s="7"/>
      <c r="H8" s="7"/>
      <c r="I8" s="192">
        <f t="shared" ref="I8:I16" si="1">F8+G8-H8</f>
        <v>0</v>
      </c>
      <c r="J8" s="8"/>
      <c r="K8" s="283"/>
    </row>
    <row r="9" spans="1:11" s="4" customFormat="1" ht="69" customHeight="1" thickBot="1">
      <c r="A9" s="25"/>
      <c r="B9" s="8"/>
      <c r="C9" s="8"/>
      <c r="D9" s="7">
        <v>0</v>
      </c>
      <c r="E9" s="7">
        <v>0</v>
      </c>
      <c r="F9" s="8">
        <f t="shared" si="0"/>
        <v>0</v>
      </c>
      <c r="G9" s="9"/>
      <c r="H9" s="9"/>
      <c r="I9" s="192">
        <f t="shared" si="1"/>
        <v>0</v>
      </c>
      <c r="J9" s="18"/>
      <c r="K9" s="283"/>
    </row>
    <row r="10" spans="1:11" s="4" customFormat="1" ht="69" customHeight="1" thickBot="1">
      <c r="A10" s="25"/>
      <c r="B10" s="8"/>
      <c r="C10" s="8"/>
      <c r="D10" s="7">
        <v>0</v>
      </c>
      <c r="E10" s="7">
        <v>0</v>
      </c>
      <c r="F10" s="8">
        <f t="shared" si="0"/>
        <v>0</v>
      </c>
      <c r="G10" s="9"/>
      <c r="H10" s="9"/>
      <c r="I10" s="192">
        <f t="shared" si="1"/>
        <v>0</v>
      </c>
      <c r="J10" s="18"/>
      <c r="K10" s="283"/>
    </row>
    <row r="11" spans="1:11" s="4" customFormat="1" ht="69" customHeight="1" thickBot="1">
      <c r="A11" s="25"/>
      <c r="B11" s="8"/>
      <c r="C11" s="8"/>
      <c r="D11" s="7">
        <v>0</v>
      </c>
      <c r="E11" s="7">
        <v>0</v>
      </c>
      <c r="F11" s="8">
        <f t="shared" si="0"/>
        <v>0</v>
      </c>
      <c r="G11" s="9"/>
      <c r="H11" s="9"/>
      <c r="I11" s="192">
        <f t="shared" si="1"/>
        <v>0</v>
      </c>
      <c r="J11" s="18"/>
      <c r="K11" s="283"/>
    </row>
    <row r="12" spans="1:11" s="4" customFormat="1" ht="69" customHeight="1" thickBot="1">
      <c r="A12" s="25"/>
      <c r="B12" s="8"/>
      <c r="C12" s="8"/>
      <c r="D12" s="7">
        <v>0</v>
      </c>
      <c r="E12" s="7">
        <v>0</v>
      </c>
      <c r="F12" s="8">
        <f t="shared" si="0"/>
        <v>0</v>
      </c>
      <c r="G12" s="9"/>
      <c r="H12" s="9"/>
      <c r="I12" s="192">
        <f t="shared" si="1"/>
        <v>0</v>
      </c>
      <c r="J12" s="18"/>
      <c r="K12" s="283"/>
    </row>
    <row r="13" spans="1:11" s="4" customFormat="1" ht="69" customHeight="1" thickBot="1">
      <c r="A13" s="25"/>
      <c r="B13" s="8"/>
      <c r="C13" s="8"/>
      <c r="D13" s="7">
        <v>0</v>
      </c>
      <c r="E13" s="7">
        <v>0</v>
      </c>
      <c r="F13" s="8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69" customHeight="1" thickBot="1">
      <c r="A14" s="25"/>
      <c r="B14" s="8"/>
      <c r="C14" s="8"/>
      <c r="D14" s="7">
        <v>0</v>
      </c>
      <c r="E14" s="7">
        <v>0</v>
      </c>
      <c r="F14" s="8">
        <f t="shared" si="0"/>
        <v>0</v>
      </c>
      <c r="G14" s="9"/>
      <c r="H14" s="9"/>
      <c r="I14" s="192">
        <f t="shared" si="1"/>
        <v>0</v>
      </c>
      <c r="J14" s="18"/>
      <c r="K14" s="283"/>
    </row>
    <row r="15" spans="1:11" s="4" customFormat="1" ht="69" customHeight="1" thickBot="1">
      <c r="A15" s="25"/>
      <c r="B15" s="8"/>
      <c r="C15" s="8"/>
      <c r="D15" s="7">
        <v>0</v>
      </c>
      <c r="E15" s="7">
        <v>0</v>
      </c>
      <c r="F15" s="8">
        <f t="shared" si="0"/>
        <v>0</v>
      </c>
      <c r="G15" s="9"/>
      <c r="H15" s="9"/>
      <c r="I15" s="192">
        <f t="shared" si="1"/>
        <v>0</v>
      </c>
      <c r="J15" s="18"/>
      <c r="K15" s="283"/>
    </row>
    <row r="16" spans="1:11" s="4" customFormat="1" ht="69" customHeight="1" thickBot="1">
      <c r="A16" s="25"/>
      <c r="B16" s="8"/>
      <c r="C16" s="8"/>
      <c r="D16" s="7">
        <v>0</v>
      </c>
      <c r="E16" s="7">
        <v>0</v>
      </c>
      <c r="F16" s="8">
        <f t="shared" si="0"/>
        <v>0</v>
      </c>
      <c r="G16" s="9"/>
      <c r="H16" s="9"/>
      <c r="I16" s="192">
        <f t="shared" si="1"/>
        <v>0</v>
      </c>
      <c r="J16" s="18"/>
      <c r="K16" s="283"/>
    </row>
    <row r="17" spans="1:11" s="4" customFormat="1" ht="94.5" customHeight="1" thickBot="1">
      <c r="A17" s="281" t="s">
        <v>16</v>
      </c>
      <c r="B17" s="282"/>
      <c r="C17" s="20">
        <f t="shared" ref="C17:J17" si="2">SUM(C8:C16)</f>
        <v>0</v>
      </c>
      <c r="D17" s="20">
        <f t="shared" si="2"/>
        <v>0</v>
      </c>
      <c r="E17" s="20">
        <f t="shared" si="2"/>
        <v>0</v>
      </c>
      <c r="F17" s="20">
        <f t="shared" si="2"/>
        <v>0</v>
      </c>
      <c r="G17" s="20">
        <f t="shared" si="2"/>
        <v>0</v>
      </c>
      <c r="H17" s="20">
        <f t="shared" si="2"/>
        <v>0</v>
      </c>
      <c r="I17" s="192">
        <f t="shared" si="2"/>
        <v>0</v>
      </c>
      <c r="J17" s="20">
        <f t="shared" si="2"/>
        <v>0</v>
      </c>
      <c r="K17" s="283"/>
    </row>
    <row r="18" spans="1:11">
      <c r="K18" s="283"/>
    </row>
    <row r="19" spans="1:11">
      <c r="K19" s="283"/>
    </row>
    <row r="20" spans="1:11">
      <c r="K20" s="283"/>
    </row>
    <row r="21" spans="1:11">
      <c r="K21" s="283"/>
    </row>
    <row r="22" spans="1:11">
      <c r="K22" s="283"/>
    </row>
    <row r="23" spans="1:11">
      <c r="K23" s="283"/>
    </row>
    <row r="24" spans="1:11">
      <c r="K24" s="283"/>
    </row>
    <row r="25" spans="1:11">
      <c r="K25" s="283"/>
    </row>
    <row r="26" spans="1:11">
      <c r="K26" s="283"/>
    </row>
    <row r="27" spans="1:11">
      <c r="K27" s="283"/>
    </row>
    <row r="28" spans="1:11">
      <c r="K28" s="283"/>
    </row>
    <row r="29" spans="1:11">
      <c r="K29" s="283"/>
    </row>
    <row r="30" spans="1:11">
      <c r="K30" s="283"/>
    </row>
    <row r="31" spans="1:11">
      <c r="K31" s="283"/>
    </row>
    <row r="32" spans="1:11">
      <c r="K32" s="283"/>
    </row>
    <row r="33" spans="11:11">
      <c r="K33" s="283"/>
    </row>
    <row r="34" spans="11:11">
      <c r="K34" s="283"/>
    </row>
    <row r="35" spans="11:11">
      <c r="K35" s="283"/>
    </row>
    <row r="36" spans="11:11">
      <c r="K36" s="283"/>
    </row>
    <row r="37" spans="11:11">
      <c r="K37" s="283"/>
    </row>
    <row r="38" spans="11:11">
      <c r="K38" s="283"/>
    </row>
  </sheetData>
  <mergeCells count="14">
    <mergeCell ref="K17:K38"/>
    <mergeCell ref="A17:B17"/>
    <mergeCell ref="B2:G2"/>
    <mergeCell ref="B3:G3"/>
    <mergeCell ref="B4:G4"/>
    <mergeCell ref="A6:A7"/>
    <mergeCell ref="B6:B7"/>
    <mergeCell ref="C6:C7"/>
    <mergeCell ref="D6:E6"/>
    <mergeCell ref="F6:F7"/>
    <mergeCell ref="G6:H6"/>
    <mergeCell ref="K1:K16"/>
    <mergeCell ref="I6:I7"/>
    <mergeCell ref="J6:J7"/>
  </mergeCells>
  <printOptions horizontalCentered="1"/>
  <pageMargins left="0" right="0" top="0" bottom="0" header="0" footer="0"/>
  <pageSetup paperSize="9" scale="56" orientation="landscape" horizontalDpi="1200" verticalDpi="12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6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5.85546875" style="1" customWidth="1"/>
    <col min="10" max="10" width="26.855468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272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145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8"/>
      <c r="B8" s="8"/>
      <c r="C8" s="8"/>
      <c r="D8" s="7">
        <v>0</v>
      </c>
      <c r="E8" s="7">
        <v>0</v>
      </c>
      <c r="F8" s="8">
        <f t="shared" ref="F8:F15" si="0">C8+D8-E8</f>
        <v>0</v>
      </c>
      <c r="G8" s="7"/>
      <c r="H8" s="7"/>
      <c r="I8" s="192">
        <f t="shared" ref="I8:I15" si="1">F8+G8-H8</f>
        <v>0</v>
      </c>
      <c r="J8" s="8"/>
      <c r="K8" s="283"/>
    </row>
    <row r="9" spans="1:11" s="4" customFormat="1" ht="69" customHeight="1" thickBot="1">
      <c r="A9" s="8"/>
      <c r="B9" s="8"/>
      <c r="C9" s="8"/>
      <c r="D9" s="7">
        <v>0</v>
      </c>
      <c r="E9" s="7">
        <v>0</v>
      </c>
      <c r="F9" s="8">
        <f t="shared" si="0"/>
        <v>0</v>
      </c>
      <c r="G9" s="9"/>
      <c r="H9" s="9"/>
      <c r="I9" s="192">
        <f t="shared" si="1"/>
        <v>0</v>
      </c>
      <c r="J9" s="18"/>
      <c r="K9" s="283"/>
    </row>
    <row r="10" spans="1:11" s="4" customFormat="1" ht="69" customHeight="1" thickBot="1">
      <c r="A10" s="8"/>
      <c r="B10" s="8"/>
      <c r="C10" s="8"/>
      <c r="D10" s="7">
        <v>0</v>
      </c>
      <c r="E10" s="7">
        <v>0</v>
      </c>
      <c r="F10" s="8">
        <f t="shared" si="0"/>
        <v>0</v>
      </c>
      <c r="G10" s="9"/>
      <c r="H10" s="9"/>
      <c r="I10" s="192">
        <f t="shared" si="1"/>
        <v>0</v>
      </c>
      <c r="J10" s="18"/>
      <c r="K10" s="283"/>
    </row>
    <row r="11" spans="1:11" s="4" customFormat="1" ht="69" customHeight="1" thickBot="1">
      <c r="A11" s="8"/>
      <c r="B11" s="8"/>
      <c r="C11" s="8"/>
      <c r="D11" s="7">
        <v>0</v>
      </c>
      <c r="E11" s="7">
        <v>0</v>
      </c>
      <c r="F11" s="8">
        <f t="shared" si="0"/>
        <v>0</v>
      </c>
      <c r="G11" s="9"/>
      <c r="H11" s="9"/>
      <c r="I11" s="192">
        <f t="shared" si="1"/>
        <v>0</v>
      </c>
      <c r="J11" s="18"/>
      <c r="K11" s="283"/>
    </row>
    <row r="12" spans="1:11" s="4" customFormat="1" ht="69" customHeight="1" thickBot="1">
      <c r="A12" s="8"/>
      <c r="B12" s="8"/>
      <c r="C12" s="8"/>
      <c r="D12" s="7">
        <v>0</v>
      </c>
      <c r="E12" s="7">
        <v>0</v>
      </c>
      <c r="F12" s="8">
        <f t="shared" si="0"/>
        <v>0</v>
      </c>
      <c r="G12" s="9"/>
      <c r="H12" s="9"/>
      <c r="I12" s="192">
        <f t="shared" si="1"/>
        <v>0</v>
      </c>
      <c r="J12" s="18"/>
      <c r="K12" s="283"/>
    </row>
    <row r="13" spans="1:11" s="4" customFormat="1" ht="69" customHeight="1" thickBot="1">
      <c r="A13" s="8"/>
      <c r="B13" s="8"/>
      <c r="C13" s="8"/>
      <c r="D13" s="7">
        <v>0</v>
      </c>
      <c r="E13" s="7">
        <v>0</v>
      </c>
      <c r="F13" s="8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69" customHeight="1" thickBot="1">
      <c r="A14" s="8"/>
      <c r="B14" s="8"/>
      <c r="C14" s="8"/>
      <c r="D14" s="7">
        <v>0</v>
      </c>
      <c r="E14" s="7">
        <v>0</v>
      </c>
      <c r="F14" s="8">
        <f t="shared" si="0"/>
        <v>0</v>
      </c>
      <c r="G14" s="9"/>
      <c r="H14" s="9"/>
      <c r="I14" s="192">
        <f t="shared" si="1"/>
        <v>0</v>
      </c>
      <c r="J14" s="18"/>
      <c r="K14" s="283"/>
    </row>
    <row r="15" spans="1:11" s="4" customFormat="1" ht="69" customHeight="1" thickBot="1">
      <c r="A15" s="8"/>
      <c r="B15" s="8"/>
      <c r="C15" s="8"/>
      <c r="D15" s="7">
        <v>0</v>
      </c>
      <c r="E15" s="7">
        <v>0</v>
      </c>
      <c r="F15" s="8">
        <f t="shared" si="0"/>
        <v>0</v>
      </c>
      <c r="G15" s="9"/>
      <c r="H15" s="9"/>
      <c r="I15" s="192">
        <f t="shared" si="1"/>
        <v>0</v>
      </c>
      <c r="J15" s="18"/>
      <c r="K15" s="283"/>
    </row>
    <row r="16" spans="1:11" s="4" customFormat="1" ht="94.5" customHeight="1" thickBot="1">
      <c r="A16" s="281" t="s">
        <v>16</v>
      </c>
      <c r="B16" s="282"/>
      <c r="C16" s="20">
        <f t="shared" ref="C16:J16" si="2">SUM(C8:C15)</f>
        <v>0</v>
      </c>
      <c r="D16" s="20">
        <f t="shared" si="2"/>
        <v>0</v>
      </c>
      <c r="E16" s="20">
        <f t="shared" si="2"/>
        <v>0</v>
      </c>
      <c r="F16" s="20">
        <f t="shared" si="2"/>
        <v>0</v>
      </c>
      <c r="G16" s="20">
        <f t="shared" si="2"/>
        <v>0</v>
      </c>
      <c r="H16" s="20">
        <f t="shared" si="2"/>
        <v>0</v>
      </c>
      <c r="I16" s="192">
        <f t="shared" si="2"/>
        <v>0</v>
      </c>
      <c r="J16" s="20">
        <f t="shared" si="2"/>
        <v>0</v>
      </c>
      <c r="K16" s="182"/>
    </row>
  </sheetData>
  <mergeCells count="13">
    <mergeCell ref="A16:B16"/>
    <mergeCell ref="K1:K15"/>
    <mergeCell ref="B2:G2"/>
    <mergeCell ref="B3:G3"/>
    <mergeCell ref="B4:G4"/>
    <mergeCell ref="A6:A7"/>
    <mergeCell ref="B6:B7"/>
    <mergeCell ref="C6:C7"/>
    <mergeCell ref="D6:E6"/>
    <mergeCell ref="F6:F7"/>
    <mergeCell ref="G6:H6"/>
    <mergeCell ref="I6:I7"/>
    <mergeCell ref="J6:J7"/>
  </mergeCells>
  <printOptions horizontalCentered="1"/>
  <pageMargins left="0" right="0" top="0" bottom="0" header="0" footer="0"/>
  <pageSetup paperSize="9" scale="62" orientation="landscape" horizontalDpi="1200" verticalDpi="120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2"/>
  <sheetViews>
    <sheetView rightToLeft="1" view="pageBreakPreview" zoomScale="55" zoomScaleNormal="100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5.42578125" style="1" customWidth="1"/>
    <col min="10" max="10" width="25.570312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272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146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/>
      <c r="B8" s="6"/>
      <c r="C8" s="8"/>
      <c r="D8" s="7">
        <v>0</v>
      </c>
      <c r="E8" s="7">
        <v>0</v>
      </c>
      <c r="F8" s="8">
        <f>C8+D8-E8</f>
        <v>0</v>
      </c>
      <c r="G8" s="7"/>
      <c r="H8" s="7"/>
      <c r="I8" s="192">
        <f>F8+G8-H8</f>
        <v>0</v>
      </c>
      <c r="J8" s="8"/>
      <c r="K8" s="283"/>
    </row>
    <row r="9" spans="1:11" s="4" customFormat="1" ht="69" customHeight="1" thickBot="1">
      <c r="A9" s="25"/>
      <c r="B9" s="6"/>
      <c r="C9" s="18"/>
      <c r="D9" s="9"/>
      <c r="E9" s="9"/>
      <c r="F9" s="8">
        <f>C9+D9-E9</f>
        <v>0</v>
      </c>
      <c r="G9" s="9"/>
      <c r="H9" s="9"/>
      <c r="I9" s="192">
        <f>F9+G9-H9</f>
        <v>0</v>
      </c>
      <c r="J9" s="18"/>
      <c r="K9" s="283"/>
    </row>
    <row r="10" spans="1:11" s="4" customFormat="1" ht="69" customHeight="1" thickBot="1">
      <c r="A10" s="25"/>
      <c r="B10" s="6"/>
      <c r="C10" s="18"/>
      <c r="D10" s="9"/>
      <c r="E10" s="9"/>
      <c r="F10" s="8">
        <f>C10+D10-E10</f>
        <v>0</v>
      </c>
      <c r="G10" s="9"/>
      <c r="H10" s="9"/>
      <c r="I10" s="192">
        <f>F10+G10-H10</f>
        <v>0</v>
      </c>
      <c r="J10" s="18"/>
      <c r="K10" s="283"/>
    </row>
    <row r="11" spans="1:11" s="4" customFormat="1" ht="69" customHeight="1" thickBot="1">
      <c r="A11" s="25"/>
      <c r="B11" s="6"/>
      <c r="C11" s="18"/>
      <c r="D11" s="9">
        <v>0</v>
      </c>
      <c r="E11" s="9">
        <v>0</v>
      </c>
      <c r="F11" s="18">
        <f>C11+D11-E11</f>
        <v>0</v>
      </c>
      <c r="G11" s="9"/>
      <c r="H11" s="9"/>
      <c r="I11" s="192">
        <f>F11+G11-H11</f>
        <v>0</v>
      </c>
      <c r="J11" s="18"/>
      <c r="K11" s="283"/>
    </row>
    <row r="12" spans="1:11" s="4" customFormat="1" ht="94.5" customHeight="1" thickBot="1">
      <c r="A12" s="281" t="s">
        <v>16</v>
      </c>
      <c r="B12" s="282"/>
      <c r="C12" s="20">
        <f t="shared" ref="C12:J12" si="0">SUM(C8:C11)</f>
        <v>0</v>
      </c>
      <c r="D12" s="20">
        <f t="shared" si="0"/>
        <v>0</v>
      </c>
      <c r="E12" s="20">
        <f t="shared" si="0"/>
        <v>0</v>
      </c>
      <c r="F12" s="20">
        <f t="shared" si="0"/>
        <v>0</v>
      </c>
      <c r="G12" s="20">
        <f t="shared" si="0"/>
        <v>0</v>
      </c>
      <c r="H12" s="20">
        <f t="shared" si="0"/>
        <v>0</v>
      </c>
      <c r="I12" s="192">
        <f t="shared" si="0"/>
        <v>0</v>
      </c>
      <c r="J12" s="20">
        <f t="shared" si="0"/>
        <v>0</v>
      </c>
      <c r="K12" s="283"/>
    </row>
  </sheetData>
  <mergeCells count="13">
    <mergeCell ref="K1:K12"/>
    <mergeCell ref="I6:I7"/>
    <mergeCell ref="J6:J7"/>
    <mergeCell ref="A12:B12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62" orientation="landscape" horizontalDpi="1200" verticalDpi="120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5"/>
  <sheetViews>
    <sheetView rightToLeft="1" view="pageBreakPreview" zoomScale="70" zoomScaleSheetLayoutView="70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425781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9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22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64.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8"/>
      <c r="B8" s="26"/>
      <c r="C8" s="8"/>
      <c r="D8" s="7"/>
      <c r="E8" s="7"/>
      <c r="F8" s="8">
        <f t="shared" ref="F8:F14" si="0">C8+D8-E8</f>
        <v>0</v>
      </c>
      <c r="G8" s="7"/>
      <c r="H8" s="7"/>
      <c r="I8" s="192">
        <f t="shared" ref="I8:I14" si="1">F8+G8-H8</f>
        <v>0</v>
      </c>
      <c r="J8" s="8"/>
      <c r="K8" s="283"/>
    </row>
    <row r="9" spans="1:11" s="4" customFormat="1" ht="69" customHeight="1" thickBot="1">
      <c r="A9" s="28"/>
      <c r="B9" s="26"/>
      <c r="C9" s="18"/>
      <c r="D9" s="7"/>
      <c r="E9" s="7"/>
      <c r="F9" s="18">
        <f t="shared" si="0"/>
        <v>0</v>
      </c>
      <c r="G9" s="9"/>
      <c r="H9" s="9"/>
      <c r="I9" s="192">
        <f t="shared" si="1"/>
        <v>0</v>
      </c>
      <c r="J9" s="18"/>
      <c r="K9" s="283"/>
    </row>
    <row r="10" spans="1:11" s="4" customFormat="1" ht="69" customHeight="1" thickBot="1">
      <c r="A10" s="28"/>
      <c r="B10" s="26"/>
      <c r="C10" s="18"/>
      <c r="D10" s="7"/>
      <c r="E10" s="7"/>
      <c r="F10" s="18">
        <f t="shared" si="0"/>
        <v>0</v>
      </c>
      <c r="G10" s="9"/>
      <c r="H10" s="9"/>
      <c r="I10" s="192">
        <f t="shared" si="1"/>
        <v>0</v>
      </c>
      <c r="J10" s="18"/>
      <c r="K10" s="283"/>
    </row>
    <row r="11" spans="1:11" s="4" customFormat="1" ht="69" customHeight="1" thickBot="1">
      <c r="A11" s="28"/>
      <c r="B11" s="26"/>
      <c r="C11" s="18"/>
      <c r="D11" s="7"/>
      <c r="E11" s="7"/>
      <c r="F11" s="18">
        <f t="shared" si="0"/>
        <v>0</v>
      </c>
      <c r="G11" s="9"/>
      <c r="H11" s="9"/>
      <c r="I11" s="192">
        <f t="shared" si="1"/>
        <v>0</v>
      </c>
      <c r="J11" s="18"/>
      <c r="K11" s="283"/>
    </row>
    <row r="12" spans="1:11" s="4" customFormat="1" ht="69" customHeight="1" thickBot="1">
      <c r="A12" s="28"/>
      <c r="B12" s="26"/>
      <c r="C12" s="18"/>
      <c r="D12" s="7"/>
      <c r="E12" s="7"/>
      <c r="F12" s="18">
        <f t="shared" si="0"/>
        <v>0</v>
      </c>
      <c r="G12" s="9"/>
      <c r="H12" s="9"/>
      <c r="I12" s="192">
        <f t="shared" si="1"/>
        <v>0</v>
      </c>
      <c r="J12" s="18"/>
      <c r="K12" s="283"/>
    </row>
    <row r="13" spans="1:11" s="4" customFormat="1" ht="69" customHeight="1" thickBot="1">
      <c r="A13" s="28"/>
      <c r="B13" s="26"/>
      <c r="C13" s="18"/>
      <c r="D13" s="7"/>
      <c r="E13" s="7"/>
      <c r="F13" s="18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69" customHeight="1" thickBot="1">
      <c r="A14" s="28"/>
      <c r="B14" s="26"/>
      <c r="C14" s="18"/>
      <c r="D14" s="7"/>
      <c r="E14" s="7"/>
      <c r="F14" s="18">
        <f t="shared" si="0"/>
        <v>0</v>
      </c>
      <c r="G14" s="9"/>
      <c r="H14" s="9"/>
      <c r="I14" s="192">
        <f t="shared" si="1"/>
        <v>0</v>
      </c>
      <c r="J14" s="18"/>
      <c r="K14" s="283"/>
    </row>
    <row r="15" spans="1:11" s="4" customFormat="1" ht="94.5" customHeight="1" thickBot="1">
      <c r="A15" s="281" t="s">
        <v>16</v>
      </c>
      <c r="B15" s="282"/>
      <c r="C15" s="20">
        <f t="shared" ref="C15:J15" si="2">SUM(C8:C14)</f>
        <v>0</v>
      </c>
      <c r="D15" s="20">
        <f t="shared" si="2"/>
        <v>0</v>
      </c>
      <c r="E15" s="20">
        <f t="shared" si="2"/>
        <v>0</v>
      </c>
      <c r="F15" s="20">
        <f t="shared" si="2"/>
        <v>0</v>
      </c>
      <c r="G15" s="20">
        <f t="shared" si="2"/>
        <v>0</v>
      </c>
      <c r="H15" s="20">
        <f t="shared" si="2"/>
        <v>0</v>
      </c>
      <c r="I15" s="192">
        <f>SUM(I8:I14)</f>
        <v>0</v>
      </c>
      <c r="J15" s="20">
        <f t="shared" si="2"/>
        <v>0</v>
      </c>
      <c r="K15" s="283"/>
    </row>
  </sheetData>
  <mergeCells count="13">
    <mergeCell ref="I6:I7"/>
    <mergeCell ref="J6:J7"/>
    <mergeCell ref="A15:B15"/>
    <mergeCell ref="K1:K15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62" orientation="landscape" horizontalDpi="1200" verticalDpi="120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7"/>
  <sheetViews>
    <sheetView rightToLeft="1" view="pageBreakPreview" zoomScale="70" zoomScaleSheetLayoutView="70" workbookViewId="0">
      <selection activeCell="J8" sqref="J8"/>
    </sheetView>
  </sheetViews>
  <sheetFormatPr defaultColWidth="9" defaultRowHeight="18"/>
  <cols>
    <col min="1" max="1" width="45.42578125" style="1" customWidth="1"/>
    <col min="2" max="2" width="13.5703125" style="1" customWidth="1"/>
    <col min="3" max="3" width="25.7109375" style="1" customWidth="1"/>
    <col min="4" max="5" width="16.42578125" style="1" customWidth="1"/>
    <col min="6" max="6" width="22.7109375" style="1" customWidth="1"/>
    <col min="7" max="8" width="16.42578125" style="1" customWidth="1"/>
    <col min="9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12" t="str">
        <f>'اطلاعات اولیه'!F7</f>
        <v>اردیبهشت1402</v>
      </c>
      <c r="K2" s="283"/>
    </row>
    <row r="3" spans="1:11" ht="48.75" customHeight="1">
      <c r="A3" s="22"/>
      <c r="B3" s="285" t="s">
        <v>20</v>
      </c>
      <c r="C3" s="285"/>
      <c r="D3" s="285"/>
      <c r="E3" s="285"/>
      <c r="F3" s="285"/>
      <c r="G3" s="285"/>
      <c r="H3" s="23"/>
      <c r="I3" s="13" t="s">
        <v>1</v>
      </c>
      <c r="J3" s="14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17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62.2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7" t="s">
        <v>18</v>
      </c>
      <c r="B8" s="26"/>
      <c r="C8" s="8"/>
      <c r="D8" s="18"/>
      <c r="E8" s="18"/>
      <c r="F8" s="8">
        <f>C8+D8-E8</f>
        <v>0</v>
      </c>
      <c r="G8" s="7"/>
      <c r="H8" s="7"/>
      <c r="I8" s="192">
        <f>F8+G8-H8</f>
        <v>0</v>
      </c>
      <c r="J8" s="8"/>
      <c r="K8" s="283"/>
    </row>
    <row r="9" spans="1:11" s="4" customFormat="1" ht="69" customHeight="1" thickBot="1">
      <c r="A9" s="27" t="s">
        <v>97</v>
      </c>
      <c r="B9" s="26"/>
      <c r="C9" s="18"/>
      <c r="D9" s="18"/>
      <c r="E9" s="18"/>
      <c r="F9" s="18">
        <f t="shared" ref="F9:F16" si="0">C9+D9-E9</f>
        <v>0</v>
      </c>
      <c r="G9" s="9"/>
      <c r="H9" s="9"/>
      <c r="I9" s="192">
        <f t="shared" ref="I9:I16" si="1">F9+G9-H9</f>
        <v>0</v>
      </c>
      <c r="J9" s="18"/>
      <c r="K9" s="283"/>
    </row>
    <row r="10" spans="1:11" s="4" customFormat="1" ht="69" customHeight="1" thickBot="1">
      <c r="A10" s="27" t="s">
        <v>61</v>
      </c>
      <c r="B10" s="35"/>
      <c r="C10" s="18"/>
      <c r="D10" s="18"/>
      <c r="E10" s="18"/>
      <c r="F10" s="18">
        <f t="shared" si="0"/>
        <v>0</v>
      </c>
      <c r="G10" s="9"/>
      <c r="H10" s="9"/>
      <c r="I10" s="192">
        <f t="shared" si="1"/>
        <v>0</v>
      </c>
      <c r="J10" s="18"/>
      <c r="K10" s="283"/>
    </row>
    <row r="11" spans="1:11" s="4" customFormat="1" ht="69" customHeight="1" thickBot="1">
      <c r="A11" s="27" t="s">
        <v>62</v>
      </c>
      <c r="B11" s="35"/>
      <c r="C11" s="18"/>
      <c r="D11" s="18"/>
      <c r="E11" s="18"/>
      <c r="F11" s="18">
        <f t="shared" si="0"/>
        <v>0</v>
      </c>
      <c r="G11" s="9"/>
      <c r="H11" s="9"/>
      <c r="I11" s="192">
        <f t="shared" si="1"/>
        <v>0</v>
      </c>
      <c r="J11" s="18"/>
      <c r="K11" s="283"/>
    </row>
    <row r="12" spans="1:11" s="4" customFormat="1" ht="69" customHeight="1" thickBot="1">
      <c r="A12" s="27" t="s">
        <v>98</v>
      </c>
      <c r="B12" s="35"/>
      <c r="C12" s="18"/>
      <c r="D12" s="18"/>
      <c r="E12" s="18"/>
      <c r="F12" s="18">
        <f t="shared" si="0"/>
        <v>0</v>
      </c>
      <c r="G12" s="9"/>
      <c r="H12" s="9"/>
      <c r="I12" s="192">
        <f t="shared" si="1"/>
        <v>0</v>
      </c>
      <c r="J12" s="18"/>
      <c r="K12" s="283"/>
    </row>
    <row r="13" spans="1:11" s="4" customFormat="1" ht="69" customHeight="1" thickBot="1">
      <c r="A13" s="27" t="s">
        <v>99</v>
      </c>
      <c r="B13" s="35"/>
      <c r="C13" s="18"/>
      <c r="D13" s="18"/>
      <c r="E13" s="18"/>
      <c r="F13" s="18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69" customHeight="1" thickBot="1">
      <c r="A14" s="27" t="s">
        <v>100</v>
      </c>
      <c r="B14" s="35"/>
      <c r="C14" s="18"/>
      <c r="D14" s="18"/>
      <c r="E14" s="18"/>
      <c r="F14" s="18">
        <f t="shared" si="0"/>
        <v>0</v>
      </c>
      <c r="G14" s="9"/>
      <c r="H14" s="9"/>
      <c r="I14" s="192">
        <f t="shared" si="1"/>
        <v>0</v>
      </c>
      <c r="J14" s="18"/>
      <c r="K14" s="283"/>
    </row>
    <row r="15" spans="1:11" s="4" customFormat="1" ht="69" customHeight="1" thickBot="1">
      <c r="A15" s="27" t="s">
        <v>59</v>
      </c>
      <c r="B15" s="35"/>
      <c r="C15" s="18"/>
      <c r="D15" s="18"/>
      <c r="E15" s="18"/>
      <c r="F15" s="18">
        <f t="shared" si="0"/>
        <v>0</v>
      </c>
      <c r="G15" s="9"/>
      <c r="H15" s="9"/>
      <c r="I15" s="192">
        <f t="shared" si="1"/>
        <v>0</v>
      </c>
      <c r="J15" s="18"/>
      <c r="K15" s="283"/>
    </row>
    <row r="16" spans="1:11" s="4" customFormat="1" ht="69" customHeight="1" thickBot="1">
      <c r="A16" s="27" t="s">
        <v>60</v>
      </c>
      <c r="B16" s="35"/>
      <c r="C16" s="18"/>
      <c r="D16" s="18"/>
      <c r="E16" s="18"/>
      <c r="F16" s="18">
        <f t="shared" si="0"/>
        <v>0</v>
      </c>
      <c r="G16" s="9"/>
      <c r="H16" s="9"/>
      <c r="I16" s="192">
        <f t="shared" si="1"/>
        <v>0</v>
      </c>
      <c r="J16" s="18"/>
      <c r="K16" s="283"/>
    </row>
    <row r="17" spans="1:11" s="4" customFormat="1" ht="58.5" customHeight="1" thickBot="1">
      <c r="A17" s="281" t="s">
        <v>16</v>
      </c>
      <c r="B17" s="282"/>
      <c r="C17" s="20">
        <f>SUM(C8:C16)</f>
        <v>0</v>
      </c>
      <c r="D17" s="20">
        <f t="shared" ref="D17:J17" si="2">SUM(D8:D16)</f>
        <v>0</v>
      </c>
      <c r="E17" s="20">
        <f t="shared" si="2"/>
        <v>0</v>
      </c>
      <c r="F17" s="20">
        <f t="shared" si="2"/>
        <v>0</v>
      </c>
      <c r="G17" s="20">
        <f t="shared" si="2"/>
        <v>0</v>
      </c>
      <c r="H17" s="20">
        <f t="shared" si="2"/>
        <v>0</v>
      </c>
      <c r="I17" s="192">
        <f t="shared" si="2"/>
        <v>0</v>
      </c>
      <c r="J17" s="20">
        <f t="shared" si="2"/>
        <v>0</v>
      </c>
      <c r="K17" s="283"/>
    </row>
  </sheetData>
  <mergeCells count="13">
    <mergeCell ref="I6:I7"/>
    <mergeCell ref="J6:J7"/>
    <mergeCell ref="A17:B17"/>
    <mergeCell ref="K1:K17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25"/>
  <sheetViews>
    <sheetView rightToLeft="1" view="pageBreakPreview" zoomScale="85" zoomScaleSheetLayoutView="85" workbookViewId="0">
      <selection activeCell="J8" sqref="J8"/>
    </sheetView>
  </sheetViews>
  <sheetFormatPr defaultColWidth="9" defaultRowHeight="18"/>
  <cols>
    <col min="1" max="1" width="7.140625" style="1" bestFit="1" customWidth="1"/>
    <col min="2" max="2" width="49" style="1" customWidth="1"/>
    <col min="3" max="4" width="19.7109375" style="1" customWidth="1"/>
    <col min="5" max="6" width="23.140625" style="1" customWidth="1"/>
    <col min="7" max="7" width="23.85546875" style="1" customWidth="1"/>
    <col min="8" max="8" width="22.7109375" style="1" customWidth="1"/>
    <col min="9" max="9" width="25.42578125" style="1" customWidth="1"/>
    <col min="10" max="11" width="17.7109375" style="1" customWidth="1"/>
    <col min="12" max="12" width="6.140625" style="1" customWidth="1"/>
    <col min="13" max="16384" width="9" style="1"/>
  </cols>
  <sheetData>
    <row r="1" spans="1:12" ht="18.75" customHeight="1" thickBot="1">
      <c r="L1" s="283" t="s">
        <v>204</v>
      </c>
    </row>
    <row r="2" spans="1:12" ht="48.75" customHeight="1">
      <c r="A2" s="317" t="str">
        <f>'اطلاعات اولیه'!C7</f>
        <v>نام شرکت : کارآمد ترانیک (سهامی خاص)</v>
      </c>
      <c r="B2" s="284"/>
      <c r="C2" s="284"/>
      <c r="D2" s="284"/>
      <c r="E2" s="284"/>
      <c r="F2" s="284"/>
      <c r="G2" s="284"/>
      <c r="H2" s="284"/>
      <c r="I2" s="11"/>
      <c r="J2" s="11" t="s">
        <v>121</v>
      </c>
      <c r="K2" s="12" t="str">
        <f>'اطلاعات اولیه'!F7</f>
        <v>اردیبهشت1402</v>
      </c>
      <c r="L2" s="283"/>
    </row>
    <row r="3" spans="1:12" ht="48.75" customHeight="1">
      <c r="A3" s="318" t="s">
        <v>104</v>
      </c>
      <c r="B3" s="285"/>
      <c r="C3" s="285"/>
      <c r="D3" s="285"/>
      <c r="E3" s="285"/>
      <c r="F3" s="285"/>
      <c r="G3" s="285"/>
      <c r="H3" s="285"/>
      <c r="I3" s="13"/>
      <c r="J3" s="13" t="s">
        <v>122</v>
      </c>
      <c r="K3" s="14" t="str">
        <f>'اطلاعات اولیه'!F8</f>
        <v>مهدی وهابی</v>
      </c>
      <c r="L3" s="283"/>
    </row>
    <row r="4" spans="1:12" ht="48.75" customHeight="1" thickBot="1">
      <c r="A4" s="319" t="str">
        <f>'اطلاعات اولیه'!C9</f>
        <v>سال مورد رسیدگی :1401/12/29</v>
      </c>
      <c r="B4" s="286"/>
      <c r="C4" s="286"/>
      <c r="D4" s="286"/>
      <c r="E4" s="286"/>
      <c r="F4" s="286"/>
      <c r="G4" s="286"/>
      <c r="H4" s="286"/>
      <c r="I4" s="16"/>
      <c r="J4" s="16" t="s">
        <v>2</v>
      </c>
      <c r="K4" s="30">
        <f>'اطلاعات اولیه'!F9</f>
        <v>0</v>
      </c>
      <c r="L4" s="283"/>
    </row>
    <row r="5" spans="1:12" ht="18.75" thickBo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83"/>
    </row>
    <row r="6" spans="1:12" ht="48.75" customHeight="1">
      <c r="A6" s="287" t="s">
        <v>105</v>
      </c>
      <c r="B6" s="287" t="s">
        <v>8</v>
      </c>
      <c r="C6" s="289" t="s">
        <v>3</v>
      </c>
      <c r="D6" s="291" t="s">
        <v>116</v>
      </c>
      <c r="E6" s="291" t="s">
        <v>97</v>
      </c>
      <c r="F6" s="291" t="s">
        <v>194</v>
      </c>
      <c r="G6" s="291" t="s">
        <v>195</v>
      </c>
      <c r="H6" s="291" t="s">
        <v>107</v>
      </c>
      <c r="I6" s="291" t="s">
        <v>108</v>
      </c>
      <c r="J6" s="291" t="s">
        <v>109</v>
      </c>
      <c r="K6" s="291" t="s">
        <v>115</v>
      </c>
      <c r="L6" s="283"/>
    </row>
    <row r="7" spans="1:12" ht="48.75" customHeight="1" thickBot="1">
      <c r="A7" s="288"/>
      <c r="B7" s="288"/>
      <c r="C7" s="290"/>
      <c r="D7" s="292"/>
      <c r="E7" s="292"/>
      <c r="F7" s="292"/>
      <c r="G7" s="292"/>
      <c r="H7" s="292"/>
      <c r="I7" s="292"/>
      <c r="J7" s="292"/>
      <c r="K7" s="292"/>
      <c r="L7" s="283"/>
    </row>
    <row r="8" spans="1:12" s="4" customFormat="1" ht="43.5" customHeight="1" thickBot="1">
      <c r="A8" s="64">
        <v>1</v>
      </c>
      <c r="B8" s="74"/>
      <c r="C8" s="6"/>
      <c r="D8" s="75"/>
      <c r="E8" s="75"/>
      <c r="F8" s="75"/>
      <c r="G8" s="75">
        <f>E8-D8+F8</f>
        <v>0</v>
      </c>
      <c r="H8" s="75"/>
      <c r="I8" s="75"/>
      <c r="J8" s="75"/>
      <c r="K8" s="75">
        <f>G8+H8+I8+J8</f>
        <v>0</v>
      </c>
      <c r="L8" s="283"/>
    </row>
    <row r="9" spans="1:12" s="4" customFormat="1" ht="43.5" customHeight="1" thickBot="1">
      <c r="A9" s="64">
        <v>2</v>
      </c>
      <c r="B9" s="74"/>
      <c r="C9" s="6"/>
      <c r="D9" s="75"/>
      <c r="E9" s="75"/>
      <c r="F9" s="75"/>
      <c r="G9" s="75">
        <f>E9-D9+F9</f>
        <v>0</v>
      </c>
      <c r="H9" s="75"/>
      <c r="I9" s="75"/>
      <c r="J9" s="75"/>
      <c r="K9" s="75">
        <f>G9+H9+I9+J9</f>
        <v>0</v>
      </c>
      <c r="L9" s="283"/>
    </row>
    <row r="10" spans="1:12" s="4" customFormat="1" ht="43.5" customHeight="1" thickBot="1">
      <c r="A10" s="64">
        <v>3</v>
      </c>
      <c r="B10" s="74"/>
      <c r="C10" s="6"/>
      <c r="D10" s="75"/>
      <c r="E10" s="75"/>
      <c r="F10" s="75"/>
      <c r="G10" s="75">
        <f t="shared" ref="G10:G19" si="0">E10-D10+F10</f>
        <v>0</v>
      </c>
      <c r="H10" s="75"/>
      <c r="I10" s="75"/>
      <c r="J10" s="75"/>
      <c r="K10" s="75">
        <f>G10+H10+I10+J10</f>
        <v>0</v>
      </c>
      <c r="L10" s="283"/>
    </row>
    <row r="11" spans="1:12" s="4" customFormat="1" ht="43.5" customHeight="1" thickBot="1">
      <c r="A11" s="64">
        <v>4</v>
      </c>
      <c r="B11" s="74"/>
      <c r="C11" s="6"/>
      <c r="D11" s="75"/>
      <c r="E11" s="75"/>
      <c r="F11" s="75"/>
      <c r="G11" s="75">
        <f t="shared" si="0"/>
        <v>0</v>
      </c>
      <c r="H11" s="75"/>
      <c r="I11" s="75"/>
      <c r="J11" s="75"/>
      <c r="K11" s="75">
        <f t="shared" ref="K11:K19" si="1">G11+H11+I11+J11</f>
        <v>0</v>
      </c>
      <c r="L11" s="283"/>
    </row>
    <row r="12" spans="1:12" s="4" customFormat="1" ht="43.5" customHeight="1" thickBot="1">
      <c r="A12" s="64">
        <v>5</v>
      </c>
      <c r="B12" s="74"/>
      <c r="C12" s="6"/>
      <c r="D12" s="75"/>
      <c r="E12" s="75"/>
      <c r="F12" s="75"/>
      <c r="G12" s="75">
        <f t="shared" si="0"/>
        <v>0</v>
      </c>
      <c r="H12" s="75"/>
      <c r="I12" s="75"/>
      <c r="J12" s="75"/>
      <c r="K12" s="75">
        <f t="shared" si="1"/>
        <v>0</v>
      </c>
      <c r="L12" s="283"/>
    </row>
    <row r="13" spans="1:12" s="4" customFormat="1" ht="43.5" customHeight="1" thickBot="1">
      <c r="A13" s="64">
        <v>6</v>
      </c>
      <c r="B13" s="74"/>
      <c r="C13" s="6"/>
      <c r="D13" s="75"/>
      <c r="E13" s="75"/>
      <c r="F13" s="75"/>
      <c r="G13" s="75">
        <f t="shared" si="0"/>
        <v>0</v>
      </c>
      <c r="H13" s="75"/>
      <c r="I13" s="75"/>
      <c r="J13" s="75"/>
      <c r="K13" s="75">
        <f t="shared" si="1"/>
        <v>0</v>
      </c>
      <c r="L13" s="283"/>
    </row>
    <row r="14" spans="1:12" s="4" customFormat="1" ht="43.5" customHeight="1" thickBot="1">
      <c r="A14" s="64">
        <v>7</v>
      </c>
      <c r="B14" s="74"/>
      <c r="C14" s="6"/>
      <c r="D14" s="75"/>
      <c r="E14" s="75"/>
      <c r="F14" s="75"/>
      <c r="G14" s="75">
        <f t="shared" si="0"/>
        <v>0</v>
      </c>
      <c r="H14" s="75"/>
      <c r="I14" s="75"/>
      <c r="J14" s="75"/>
      <c r="K14" s="75">
        <f t="shared" si="1"/>
        <v>0</v>
      </c>
      <c r="L14" s="283"/>
    </row>
    <row r="15" spans="1:12" s="4" customFormat="1" ht="43.5" customHeight="1" thickBot="1">
      <c r="A15" s="64">
        <v>8</v>
      </c>
      <c r="B15" s="28"/>
      <c r="C15" s="6"/>
      <c r="D15" s="75"/>
      <c r="E15" s="75"/>
      <c r="F15" s="75"/>
      <c r="G15" s="75">
        <f t="shared" si="0"/>
        <v>0</v>
      </c>
      <c r="H15" s="75"/>
      <c r="I15" s="75"/>
      <c r="J15" s="75"/>
      <c r="K15" s="75">
        <f t="shared" si="1"/>
        <v>0</v>
      </c>
      <c r="L15" s="283"/>
    </row>
    <row r="16" spans="1:12" s="4" customFormat="1" ht="43.5" customHeight="1" thickBot="1">
      <c r="A16" s="64">
        <v>9</v>
      </c>
      <c r="B16" s="74"/>
      <c r="C16" s="6"/>
      <c r="D16" s="75"/>
      <c r="E16" s="75"/>
      <c r="F16" s="75"/>
      <c r="G16" s="75">
        <f t="shared" si="0"/>
        <v>0</v>
      </c>
      <c r="H16" s="75"/>
      <c r="I16" s="75"/>
      <c r="J16" s="75"/>
      <c r="K16" s="75">
        <f t="shared" si="1"/>
        <v>0</v>
      </c>
      <c r="L16" s="283"/>
    </row>
    <row r="17" spans="1:12" s="4" customFormat="1" ht="43.5" customHeight="1" thickBot="1">
      <c r="A17" s="64">
        <v>10</v>
      </c>
      <c r="B17" s="74"/>
      <c r="C17" s="6"/>
      <c r="D17" s="75"/>
      <c r="E17" s="75"/>
      <c r="F17" s="75"/>
      <c r="G17" s="75">
        <f t="shared" si="0"/>
        <v>0</v>
      </c>
      <c r="H17" s="75"/>
      <c r="I17" s="75"/>
      <c r="J17" s="75"/>
      <c r="K17" s="75">
        <f t="shared" si="1"/>
        <v>0</v>
      </c>
      <c r="L17" s="283"/>
    </row>
    <row r="18" spans="1:12" s="4" customFormat="1" ht="43.5" customHeight="1" thickBot="1">
      <c r="A18" s="64">
        <v>11</v>
      </c>
      <c r="B18" s="28"/>
      <c r="C18" s="6"/>
      <c r="D18" s="75"/>
      <c r="E18" s="75"/>
      <c r="F18" s="75"/>
      <c r="G18" s="75">
        <f t="shared" si="0"/>
        <v>0</v>
      </c>
      <c r="H18" s="75"/>
      <c r="I18" s="75"/>
      <c r="J18" s="75"/>
      <c r="K18" s="75">
        <f t="shared" si="1"/>
        <v>0</v>
      </c>
      <c r="L18" s="283"/>
    </row>
    <row r="19" spans="1:12" s="4" customFormat="1" ht="43.5" customHeight="1" thickBot="1">
      <c r="A19" s="64">
        <v>12</v>
      </c>
      <c r="B19" s="74"/>
      <c r="C19" s="6"/>
      <c r="D19" s="75"/>
      <c r="E19" s="75"/>
      <c r="F19" s="75"/>
      <c r="G19" s="75">
        <f t="shared" si="0"/>
        <v>0</v>
      </c>
      <c r="H19" s="75"/>
      <c r="I19" s="75"/>
      <c r="J19" s="75"/>
      <c r="K19" s="75">
        <f t="shared" si="1"/>
        <v>0</v>
      </c>
      <c r="L19" s="283"/>
    </row>
    <row r="20" spans="1:12" s="4" customFormat="1" ht="59.25" customHeight="1" thickBot="1">
      <c r="A20" s="281" t="s">
        <v>16</v>
      </c>
      <c r="B20" s="320"/>
      <c r="C20" s="282"/>
      <c r="D20" s="79">
        <f t="shared" ref="D20:K20" si="2">SUM(D8:D19)</f>
        <v>0</v>
      </c>
      <c r="E20" s="79">
        <f t="shared" si="2"/>
        <v>0</v>
      </c>
      <c r="F20" s="79">
        <f t="shared" si="2"/>
        <v>0</v>
      </c>
      <c r="G20" s="79">
        <f t="shared" si="2"/>
        <v>0</v>
      </c>
      <c r="H20" s="79">
        <f t="shared" si="2"/>
        <v>0</v>
      </c>
      <c r="I20" s="79">
        <f t="shared" si="2"/>
        <v>0</v>
      </c>
      <c r="J20" s="79">
        <f t="shared" si="2"/>
        <v>0</v>
      </c>
      <c r="K20" s="79">
        <f t="shared" si="2"/>
        <v>0</v>
      </c>
      <c r="L20" s="295"/>
    </row>
    <row r="21" spans="1:12">
      <c r="L21" s="295"/>
    </row>
    <row r="22" spans="1:12">
      <c r="L22" s="295"/>
    </row>
    <row r="23" spans="1:12">
      <c r="L23" s="295"/>
    </row>
    <row r="24" spans="1:12">
      <c r="L24" s="295"/>
    </row>
    <row r="25" spans="1:12">
      <c r="L25" s="295"/>
    </row>
  </sheetData>
  <mergeCells count="17">
    <mergeCell ref="K6:K7"/>
    <mergeCell ref="D6:D7"/>
    <mergeCell ref="L20:L25"/>
    <mergeCell ref="A20:C20"/>
    <mergeCell ref="E6:E7"/>
    <mergeCell ref="H6:H7"/>
    <mergeCell ref="I6:I7"/>
    <mergeCell ref="J6:J7"/>
    <mergeCell ref="B6:B7"/>
    <mergeCell ref="C6:C7"/>
    <mergeCell ref="A6:A7"/>
    <mergeCell ref="F6:F7"/>
    <mergeCell ref="G6:G7"/>
    <mergeCell ref="L1:L19"/>
    <mergeCell ref="A2:H2"/>
    <mergeCell ref="A3:H3"/>
    <mergeCell ref="A4:H4"/>
  </mergeCells>
  <printOptions horizontalCentered="1"/>
  <pageMargins left="0" right="0" top="0" bottom="0" header="0" footer="0"/>
  <pageSetup paperSize="9" scale="55" orientation="landscape" horizontalDpi="1200" verticalDpi="120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V40"/>
  <sheetViews>
    <sheetView rightToLeft="1" view="pageBreakPreview" zoomScale="90" zoomScaleSheetLayoutView="90" workbookViewId="0">
      <pane ySplit="6" topLeftCell="A7" activePane="bottomLeft" state="frozen"/>
      <selection activeCell="J8" sqref="J8"/>
      <selection pane="bottomLeft" activeCell="A10" sqref="A10"/>
    </sheetView>
  </sheetViews>
  <sheetFormatPr defaultColWidth="9" defaultRowHeight="26.25"/>
  <cols>
    <col min="1" max="1" width="18.7109375" style="39" bestFit="1" customWidth="1"/>
    <col min="2" max="2" width="20" style="40" customWidth="1"/>
    <col min="3" max="3" width="18.42578125" style="40" customWidth="1"/>
    <col min="4" max="4" width="19.5703125" style="40" customWidth="1"/>
    <col min="5" max="5" width="17.28515625" style="42" customWidth="1"/>
    <col min="6" max="6" width="19.28515625" style="42" customWidth="1"/>
    <col min="7" max="7" width="21.42578125" style="40" customWidth="1"/>
    <col min="8" max="8" width="21" style="40" customWidth="1"/>
    <col min="9" max="9" width="20.140625" style="40" customWidth="1"/>
    <col min="10" max="10" width="20" style="40" customWidth="1"/>
    <col min="11" max="11" width="20.140625" style="40" customWidth="1"/>
    <col min="12" max="12" width="19.42578125" style="40" customWidth="1"/>
    <col min="13" max="13" width="21.28515625" style="40" customWidth="1"/>
    <col min="14" max="14" width="19.85546875" style="40" customWidth="1"/>
    <col min="15" max="15" width="10.7109375" style="40" customWidth="1"/>
    <col min="16" max="16" width="18.85546875" style="38" customWidth="1"/>
    <col min="17" max="17" width="16.5703125" style="38" customWidth="1"/>
    <col min="18" max="18" width="20.28515625" style="40" bestFit="1" customWidth="1"/>
    <col min="19" max="19" width="42.140625" style="41" customWidth="1"/>
    <col min="20" max="21" width="19.28515625" style="40" customWidth="1"/>
    <col min="22" max="22" width="6.140625" style="1" customWidth="1"/>
    <col min="23" max="16384" width="9" style="38"/>
  </cols>
  <sheetData>
    <row r="1" spans="1:22">
      <c r="A1" s="299" t="s">
        <v>129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 t="s">
        <v>129</v>
      </c>
      <c r="M1" s="299"/>
      <c r="N1" s="299"/>
      <c r="O1" s="299"/>
      <c r="P1" s="299"/>
      <c r="Q1" s="299"/>
      <c r="R1" s="299"/>
      <c r="S1" s="299"/>
      <c r="T1" s="97" t="s">
        <v>207</v>
      </c>
      <c r="U1" s="97" t="str">
        <f>'اطلاعات اولیه'!F8</f>
        <v>مهدی وهابی</v>
      </c>
      <c r="V1" s="283" t="s">
        <v>204</v>
      </c>
    </row>
    <row r="2" spans="1:22">
      <c r="A2" s="299" t="str">
        <f>'اطلاعات اولیه'!C7</f>
        <v>نام شرکت : کارآمد ترانیک (سهامی خاص)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 t="str">
        <f>'اطلاعات اولیه'!C7</f>
        <v>نام شرکت : کارآمد ترانیک (سهامی خاص)</v>
      </c>
      <c r="M2" s="299"/>
      <c r="N2" s="299"/>
      <c r="O2" s="299"/>
      <c r="P2" s="299"/>
      <c r="Q2" s="299"/>
      <c r="R2" s="299"/>
      <c r="S2" s="299"/>
      <c r="T2" s="150" t="s">
        <v>206</v>
      </c>
      <c r="U2" s="150" t="str">
        <f>'اطلاعات اولیه'!F7</f>
        <v>اردیبهشت1402</v>
      </c>
      <c r="V2" s="283"/>
    </row>
    <row r="3" spans="1:22">
      <c r="A3" s="299" t="str">
        <f>'اطلاعات اولیه'!C9</f>
        <v>سال مورد رسیدگی :1401/12/29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 t="str">
        <f>'اطلاعات اولیه'!C9</f>
        <v>سال مورد رسیدگی :1401/12/29</v>
      </c>
      <c r="M3" s="299"/>
      <c r="N3" s="299"/>
      <c r="O3" s="299"/>
      <c r="P3" s="299"/>
      <c r="Q3" s="299"/>
      <c r="R3" s="299"/>
      <c r="S3" s="299"/>
      <c r="T3" s="97" t="s">
        <v>71</v>
      </c>
      <c r="U3" s="97">
        <f>'اطلاعات اولیه'!F9</f>
        <v>0</v>
      </c>
      <c r="V3" s="283"/>
    </row>
    <row r="4" spans="1:22" ht="18.75" customHeight="1" thickBot="1">
      <c r="A4" s="323"/>
      <c r="B4" s="323"/>
      <c r="C4" s="323"/>
      <c r="D4" s="323"/>
      <c r="E4" s="323"/>
      <c r="F4" s="323"/>
      <c r="G4" s="323"/>
      <c r="H4" s="323"/>
      <c r="I4" s="323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94"/>
      <c r="U4" s="263"/>
      <c r="V4" s="283"/>
    </row>
    <row r="5" spans="1:22" s="43" customFormat="1" ht="24.75" customHeight="1" thickBot="1">
      <c r="A5" s="321" t="s">
        <v>130</v>
      </c>
      <c r="B5" s="321" t="s">
        <v>131</v>
      </c>
      <c r="C5" s="321" t="s">
        <v>106</v>
      </c>
      <c r="D5" s="321" t="s">
        <v>139</v>
      </c>
      <c r="E5" s="321" t="s">
        <v>132</v>
      </c>
      <c r="F5" s="321" t="s">
        <v>142</v>
      </c>
      <c r="G5" s="321" t="s">
        <v>133</v>
      </c>
      <c r="H5" s="321" t="s">
        <v>134</v>
      </c>
      <c r="I5" s="321" t="s">
        <v>135</v>
      </c>
      <c r="J5" s="321" t="s">
        <v>136</v>
      </c>
      <c r="K5" s="321" t="s">
        <v>140</v>
      </c>
      <c r="L5" s="321" t="s">
        <v>141</v>
      </c>
      <c r="M5" s="326" t="s">
        <v>137</v>
      </c>
      <c r="N5" s="321" t="s">
        <v>138</v>
      </c>
      <c r="O5" s="321" t="s">
        <v>128</v>
      </c>
      <c r="P5" s="321" t="s">
        <v>125</v>
      </c>
      <c r="Q5" s="300" t="s">
        <v>68</v>
      </c>
      <c r="R5" s="301"/>
      <c r="S5" s="324" t="s">
        <v>69</v>
      </c>
      <c r="T5" s="321" t="s">
        <v>143</v>
      </c>
      <c r="U5" s="265"/>
      <c r="V5" s="283"/>
    </row>
    <row r="6" spans="1:22" s="40" customFormat="1" ht="40.5" customHeight="1" thickBot="1">
      <c r="A6" s="322"/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327"/>
      <c r="N6" s="322"/>
      <c r="O6" s="322"/>
      <c r="P6" s="322"/>
      <c r="Q6" s="46" t="s">
        <v>72</v>
      </c>
      <c r="R6" s="46" t="s">
        <v>73</v>
      </c>
      <c r="S6" s="325"/>
      <c r="T6" s="322"/>
      <c r="U6" s="265"/>
      <c r="V6" s="283"/>
    </row>
    <row r="7" spans="1:22" s="40" customFormat="1" ht="25.5" customHeight="1">
      <c r="A7" s="100"/>
      <c r="B7" s="101"/>
      <c r="C7" s="101"/>
      <c r="D7" s="101"/>
      <c r="E7" s="102"/>
      <c r="F7" s="102"/>
      <c r="G7" s="102">
        <f>F7+E7+D7+C7+B7</f>
        <v>0</v>
      </c>
      <c r="H7" s="102"/>
      <c r="I7" s="102"/>
      <c r="J7" s="102"/>
      <c r="K7" s="102"/>
      <c r="L7" s="102"/>
      <c r="M7" s="102">
        <f>H7+I7+J7+K7+L7</f>
        <v>0</v>
      </c>
      <c r="N7" s="102">
        <f>M7-G7</f>
        <v>0</v>
      </c>
      <c r="O7" s="102"/>
      <c r="P7" s="102"/>
      <c r="Q7" s="102"/>
      <c r="R7" s="102"/>
      <c r="S7" s="103"/>
      <c r="T7" s="104"/>
      <c r="U7" s="266"/>
      <c r="V7" s="283"/>
    </row>
    <row r="8" spans="1:22" s="44" customFormat="1" ht="25.5" customHeight="1">
      <c r="A8" s="105"/>
      <c r="B8" s="86"/>
      <c r="C8" s="86"/>
      <c r="D8" s="86"/>
      <c r="E8" s="49"/>
      <c r="F8" s="49"/>
      <c r="G8" s="49">
        <f t="shared" ref="G8:G38" si="0">F8+E8+D8+C8+B8</f>
        <v>0</v>
      </c>
      <c r="H8" s="49"/>
      <c r="I8" s="49"/>
      <c r="J8" s="49"/>
      <c r="K8" s="47"/>
      <c r="L8" s="47"/>
      <c r="M8" s="47">
        <f t="shared" ref="M8:M38" si="1">H8+I8+J8+K8+L8</f>
        <v>0</v>
      </c>
      <c r="N8" s="47">
        <f>G8-M8</f>
        <v>0</v>
      </c>
      <c r="O8" s="49"/>
      <c r="P8" s="49"/>
      <c r="Q8" s="49"/>
      <c r="R8" s="49"/>
      <c r="S8" s="50"/>
      <c r="T8" s="98"/>
      <c r="U8" s="266"/>
      <c r="V8" s="283"/>
    </row>
    <row r="9" spans="1:22" s="44" customFormat="1" ht="25.5" customHeight="1">
      <c r="A9" s="105"/>
      <c r="B9" s="86"/>
      <c r="C9" s="86"/>
      <c r="D9" s="86"/>
      <c r="E9" s="49"/>
      <c r="F9" s="49"/>
      <c r="G9" s="49">
        <f t="shared" si="0"/>
        <v>0</v>
      </c>
      <c r="H9" s="49"/>
      <c r="I9" s="49"/>
      <c r="J9" s="49"/>
      <c r="K9" s="47"/>
      <c r="L9" s="47"/>
      <c r="M9" s="47">
        <f t="shared" si="1"/>
        <v>0</v>
      </c>
      <c r="N9" s="47">
        <f>G9-M9</f>
        <v>0</v>
      </c>
      <c r="O9" s="49"/>
      <c r="P9" s="49"/>
      <c r="Q9" s="49"/>
      <c r="R9" s="49"/>
      <c r="S9" s="95"/>
      <c r="T9" s="98"/>
      <c r="U9" s="266"/>
      <c r="V9" s="283"/>
    </row>
    <row r="10" spans="1:22" s="44" customFormat="1" ht="25.5" customHeight="1">
      <c r="A10" s="105"/>
      <c r="B10" s="86"/>
      <c r="C10" s="86"/>
      <c r="D10" s="86"/>
      <c r="E10" s="49"/>
      <c r="F10" s="49"/>
      <c r="G10" s="49">
        <f t="shared" si="0"/>
        <v>0</v>
      </c>
      <c r="H10" s="49"/>
      <c r="I10" s="49"/>
      <c r="J10" s="49"/>
      <c r="K10" s="47"/>
      <c r="L10" s="47"/>
      <c r="M10" s="47">
        <f t="shared" si="1"/>
        <v>0</v>
      </c>
      <c r="N10" s="47">
        <f>G10-M10</f>
        <v>0</v>
      </c>
      <c r="O10" s="49"/>
      <c r="P10" s="49"/>
      <c r="Q10" s="49"/>
      <c r="R10" s="49"/>
      <c r="S10" s="95"/>
      <c r="T10" s="98"/>
      <c r="U10" s="266"/>
      <c r="V10" s="283"/>
    </row>
    <row r="11" spans="1:22" s="44" customFormat="1" ht="25.5" customHeight="1">
      <c r="A11" s="105"/>
      <c r="B11" s="86"/>
      <c r="C11" s="86"/>
      <c r="D11" s="86"/>
      <c r="E11" s="49"/>
      <c r="F11" s="49"/>
      <c r="G11" s="49">
        <f t="shared" si="0"/>
        <v>0</v>
      </c>
      <c r="H11" s="49"/>
      <c r="I11" s="49"/>
      <c r="J11" s="49"/>
      <c r="K11" s="47"/>
      <c r="L11" s="47"/>
      <c r="M11" s="47">
        <f t="shared" si="1"/>
        <v>0</v>
      </c>
      <c r="N11" s="47">
        <f>G11-M11</f>
        <v>0</v>
      </c>
      <c r="O11" s="49"/>
      <c r="P11" s="49"/>
      <c r="Q11" s="49"/>
      <c r="R11" s="49"/>
      <c r="S11" s="50"/>
      <c r="T11" s="98"/>
      <c r="U11" s="266"/>
      <c r="V11" s="283"/>
    </row>
    <row r="12" spans="1:22" s="44" customFormat="1" ht="25.5" customHeight="1">
      <c r="A12" s="105"/>
      <c r="B12" s="86"/>
      <c r="C12" s="86"/>
      <c r="D12" s="86"/>
      <c r="E12" s="49"/>
      <c r="F12" s="49"/>
      <c r="G12" s="49">
        <f t="shared" si="0"/>
        <v>0</v>
      </c>
      <c r="H12" s="49"/>
      <c r="I12" s="49"/>
      <c r="J12" s="49"/>
      <c r="K12" s="47"/>
      <c r="L12" s="47"/>
      <c r="M12" s="47">
        <f t="shared" si="1"/>
        <v>0</v>
      </c>
      <c r="N12" s="47">
        <f>G12-M12</f>
        <v>0</v>
      </c>
      <c r="O12" s="49"/>
      <c r="P12" s="49"/>
      <c r="Q12" s="49"/>
      <c r="R12" s="49"/>
      <c r="S12" s="95"/>
      <c r="T12" s="98"/>
      <c r="U12" s="266"/>
      <c r="V12" s="283"/>
    </row>
    <row r="13" spans="1:22" s="44" customFormat="1" ht="25.5" customHeight="1">
      <c r="A13" s="105"/>
      <c r="B13" s="86"/>
      <c r="C13" s="86"/>
      <c r="D13" s="86"/>
      <c r="E13" s="49"/>
      <c r="F13" s="49"/>
      <c r="G13" s="49">
        <f t="shared" si="0"/>
        <v>0</v>
      </c>
      <c r="H13" s="49"/>
      <c r="I13" s="49"/>
      <c r="J13" s="49"/>
      <c r="K13" s="47"/>
      <c r="L13" s="47"/>
      <c r="M13" s="47">
        <f t="shared" si="1"/>
        <v>0</v>
      </c>
      <c r="N13" s="47">
        <f>M13-G13</f>
        <v>0</v>
      </c>
      <c r="O13" s="49"/>
      <c r="P13" s="49"/>
      <c r="Q13" s="49"/>
      <c r="R13" s="49"/>
      <c r="S13" s="95"/>
      <c r="T13" s="98"/>
      <c r="U13" s="266"/>
      <c r="V13" s="283"/>
    </row>
    <row r="14" spans="1:22" s="44" customFormat="1" ht="25.5" customHeight="1">
      <c r="A14" s="105"/>
      <c r="B14" s="86"/>
      <c r="C14" s="86"/>
      <c r="D14" s="86"/>
      <c r="E14" s="49"/>
      <c r="F14" s="49"/>
      <c r="G14" s="49">
        <f t="shared" si="0"/>
        <v>0</v>
      </c>
      <c r="H14" s="49"/>
      <c r="I14" s="49"/>
      <c r="J14" s="49"/>
      <c r="K14" s="47"/>
      <c r="L14" s="47"/>
      <c r="M14" s="47">
        <f t="shared" si="1"/>
        <v>0</v>
      </c>
      <c r="N14" s="47">
        <f t="shared" ref="N14:N38" si="2">M14-G14</f>
        <v>0</v>
      </c>
      <c r="O14" s="49"/>
      <c r="P14" s="49"/>
      <c r="Q14" s="49"/>
      <c r="R14" s="153"/>
      <c r="S14" s="50"/>
      <c r="T14" s="98"/>
      <c r="U14" s="266"/>
      <c r="V14" s="283"/>
    </row>
    <row r="15" spans="1:22" s="44" customFormat="1" ht="25.5" customHeight="1">
      <c r="A15" s="105"/>
      <c r="B15" s="86"/>
      <c r="C15" s="86"/>
      <c r="D15" s="86"/>
      <c r="E15" s="49"/>
      <c r="F15" s="49"/>
      <c r="G15" s="49">
        <f t="shared" si="0"/>
        <v>0</v>
      </c>
      <c r="H15" s="49"/>
      <c r="I15" s="49"/>
      <c r="J15" s="49"/>
      <c r="K15" s="47"/>
      <c r="L15" s="47"/>
      <c r="M15" s="47">
        <f t="shared" si="1"/>
        <v>0</v>
      </c>
      <c r="N15" s="47">
        <f t="shared" si="2"/>
        <v>0</v>
      </c>
      <c r="O15" s="49"/>
      <c r="P15" s="49"/>
      <c r="Q15" s="49"/>
      <c r="R15" s="49"/>
      <c r="S15" s="50"/>
      <c r="T15" s="98"/>
      <c r="U15" s="266"/>
      <c r="V15" s="283"/>
    </row>
    <row r="16" spans="1:22" s="44" customFormat="1" ht="25.5" customHeight="1">
      <c r="A16" s="105"/>
      <c r="B16" s="86"/>
      <c r="C16" s="86"/>
      <c r="D16" s="86"/>
      <c r="E16" s="49"/>
      <c r="F16" s="49"/>
      <c r="G16" s="49">
        <f t="shared" si="0"/>
        <v>0</v>
      </c>
      <c r="H16" s="49"/>
      <c r="I16" s="49"/>
      <c r="J16" s="49"/>
      <c r="K16" s="47"/>
      <c r="L16" s="47"/>
      <c r="M16" s="47">
        <f t="shared" si="1"/>
        <v>0</v>
      </c>
      <c r="N16" s="47">
        <f t="shared" si="2"/>
        <v>0</v>
      </c>
      <c r="O16" s="49"/>
      <c r="P16" s="49"/>
      <c r="Q16" s="49"/>
      <c r="R16" s="49"/>
      <c r="S16" s="95"/>
      <c r="T16" s="98"/>
      <c r="U16" s="266"/>
      <c r="V16" s="283"/>
    </row>
    <row r="17" spans="1:22" s="44" customFormat="1" ht="25.5" customHeight="1">
      <c r="A17" s="105"/>
      <c r="B17" s="86"/>
      <c r="C17" s="86"/>
      <c r="D17" s="86"/>
      <c r="E17" s="49"/>
      <c r="F17" s="49"/>
      <c r="G17" s="49">
        <f t="shared" si="0"/>
        <v>0</v>
      </c>
      <c r="H17" s="49"/>
      <c r="I17" s="49"/>
      <c r="J17" s="49"/>
      <c r="K17" s="47"/>
      <c r="L17" s="47"/>
      <c r="M17" s="47">
        <f t="shared" si="1"/>
        <v>0</v>
      </c>
      <c r="N17" s="47">
        <f t="shared" si="2"/>
        <v>0</v>
      </c>
      <c r="O17" s="49"/>
      <c r="P17" s="49"/>
      <c r="Q17" s="49"/>
      <c r="R17" s="49"/>
      <c r="S17" s="50"/>
      <c r="T17" s="98"/>
      <c r="U17" s="266"/>
      <c r="V17" s="283"/>
    </row>
    <row r="18" spans="1:22" s="44" customFormat="1">
      <c r="A18" s="105"/>
      <c r="B18" s="86"/>
      <c r="C18" s="86"/>
      <c r="D18" s="86"/>
      <c r="E18" s="49"/>
      <c r="F18" s="49"/>
      <c r="G18" s="49">
        <f t="shared" si="0"/>
        <v>0</v>
      </c>
      <c r="H18" s="49"/>
      <c r="I18" s="49"/>
      <c r="J18" s="49"/>
      <c r="K18" s="47"/>
      <c r="L18" s="47"/>
      <c r="M18" s="47">
        <f t="shared" si="1"/>
        <v>0</v>
      </c>
      <c r="N18" s="47">
        <f t="shared" si="2"/>
        <v>0</v>
      </c>
      <c r="O18" s="49"/>
      <c r="P18" s="49"/>
      <c r="Q18" s="49"/>
      <c r="R18" s="49"/>
      <c r="S18" s="96"/>
      <c r="T18" s="98"/>
      <c r="U18" s="266"/>
      <c r="V18" s="283"/>
    </row>
    <row r="19" spans="1:22" s="44" customFormat="1" ht="25.5" customHeight="1">
      <c r="A19" s="105"/>
      <c r="B19" s="86"/>
      <c r="C19" s="86"/>
      <c r="D19" s="86"/>
      <c r="E19" s="49"/>
      <c r="F19" s="49"/>
      <c r="G19" s="49">
        <f t="shared" si="0"/>
        <v>0</v>
      </c>
      <c r="H19" s="49"/>
      <c r="I19" s="49"/>
      <c r="J19" s="49"/>
      <c r="K19" s="47"/>
      <c r="L19" s="47"/>
      <c r="M19" s="47">
        <f t="shared" si="1"/>
        <v>0</v>
      </c>
      <c r="N19" s="47">
        <f t="shared" si="2"/>
        <v>0</v>
      </c>
      <c r="O19" s="49"/>
      <c r="P19" s="49"/>
      <c r="Q19" s="49"/>
      <c r="R19" s="49"/>
      <c r="S19" s="95"/>
      <c r="T19" s="98"/>
      <c r="U19" s="266"/>
      <c r="V19" s="283"/>
    </row>
    <row r="20" spans="1:22" s="44" customFormat="1" ht="25.5" customHeight="1">
      <c r="A20" s="105"/>
      <c r="B20" s="86"/>
      <c r="C20" s="86"/>
      <c r="D20" s="86"/>
      <c r="E20" s="49"/>
      <c r="F20" s="49"/>
      <c r="G20" s="49">
        <f t="shared" si="0"/>
        <v>0</v>
      </c>
      <c r="H20" s="49"/>
      <c r="I20" s="49"/>
      <c r="J20" s="49"/>
      <c r="K20" s="47"/>
      <c r="L20" s="47"/>
      <c r="M20" s="47">
        <f t="shared" si="1"/>
        <v>0</v>
      </c>
      <c r="N20" s="47">
        <f t="shared" si="2"/>
        <v>0</v>
      </c>
      <c r="O20" s="49"/>
      <c r="P20" s="49"/>
      <c r="Q20" s="49"/>
      <c r="R20" s="49"/>
      <c r="S20" s="95"/>
      <c r="T20" s="98"/>
      <c r="U20" s="266"/>
      <c r="V20" s="295"/>
    </row>
    <row r="21" spans="1:22" s="44" customFormat="1" ht="25.5" customHeight="1">
      <c r="A21" s="105"/>
      <c r="B21" s="86"/>
      <c r="C21" s="86"/>
      <c r="D21" s="86"/>
      <c r="E21" s="49"/>
      <c r="F21" s="49"/>
      <c r="G21" s="49">
        <f t="shared" si="0"/>
        <v>0</v>
      </c>
      <c r="H21" s="49"/>
      <c r="I21" s="49"/>
      <c r="J21" s="49"/>
      <c r="K21" s="47"/>
      <c r="L21" s="47"/>
      <c r="M21" s="47">
        <f t="shared" si="1"/>
        <v>0</v>
      </c>
      <c r="N21" s="47">
        <f t="shared" si="2"/>
        <v>0</v>
      </c>
      <c r="O21" s="49"/>
      <c r="P21" s="49"/>
      <c r="Q21" s="49"/>
      <c r="R21" s="49"/>
      <c r="S21" s="95"/>
      <c r="T21" s="98"/>
      <c r="U21" s="266"/>
      <c r="V21" s="295"/>
    </row>
    <row r="22" spans="1:22" s="44" customFormat="1">
      <c r="A22" s="105"/>
      <c r="B22" s="86"/>
      <c r="C22" s="86"/>
      <c r="D22" s="86"/>
      <c r="E22" s="49"/>
      <c r="F22" s="49"/>
      <c r="G22" s="49">
        <f t="shared" si="0"/>
        <v>0</v>
      </c>
      <c r="H22" s="49"/>
      <c r="I22" s="49"/>
      <c r="J22" s="49"/>
      <c r="K22" s="47"/>
      <c r="L22" s="47"/>
      <c r="M22" s="47">
        <f t="shared" si="1"/>
        <v>0</v>
      </c>
      <c r="N22" s="47">
        <f t="shared" si="2"/>
        <v>0</v>
      </c>
      <c r="O22" s="49"/>
      <c r="P22" s="49"/>
      <c r="Q22" s="49"/>
      <c r="R22" s="49"/>
      <c r="S22" s="96"/>
      <c r="T22" s="98"/>
      <c r="U22" s="266"/>
      <c r="V22" s="295"/>
    </row>
    <row r="23" spans="1:22" s="44" customFormat="1" ht="25.5" customHeight="1">
      <c r="A23" s="105"/>
      <c r="B23" s="86"/>
      <c r="C23" s="86"/>
      <c r="D23" s="86"/>
      <c r="E23" s="49"/>
      <c r="F23" s="49"/>
      <c r="G23" s="49">
        <f t="shared" si="0"/>
        <v>0</v>
      </c>
      <c r="H23" s="49"/>
      <c r="I23" s="49"/>
      <c r="J23" s="49"/>
      <c r="K23" s="47"/>
      <c r="L23" s="47"/>
      <c r="M23" s="47">
        <f t="shared" si="1"/>
        <v>0</v>
      </c>
      <c r="N23" s="47">
        <f t="shared" si="2"/>
        <v>0</v>
      </c>
      <c r="O23" s="49"/>
      <c r="P23" s="49"/>
      <c r="Q23" s="49"/>
      <c r="R23" s="49"/>
      <c r="S23" s="95"/>
      <c r="T23" s="98"/>
      <c r="U23" s="266"/>
      <c r="V23" s="295"/>
    </row>
    <row r="24" spans="1:22" s="44" customFormat="1" ht="25.5" customHeight="1">
      <c r="A24" s="105"/>
      <c r="B24" s="86"/>
      <c r="C24" s="86"/>
      <c r="D24" s="86"/>
      <c r="E24" s="49"/>
      <c r="F24" s="49"/>
      <c r="G24" s="49">
        <f t="shared" si="0"/>
        <v>0</v>
      </c>
      <c r="H24" s="49"/>
      <c r="I24" s="49"/>
      <c r="J24" s="49"/>
      <c r="K24" s="47"/>
      <c r="L24" s="47"/>
      <c r="M24" s="47">
        <f t="shared" si="1"/>
        <v>0</v>
      </c>
      <c r="N24" s="47">
        <f t="shared" si="2"/>
        <v>0</v>
      </c>
      <c r="O24" s="49"/>
      <c r="P24" s="49"/>
      <c r="Q24" s="49"/>
      <c r="R24" s="49"/>
      <c r="S24" s="95"/>
      <c r="T24" s="98"/>
      <c r="U24" s="266"/>
      <c r="V24" s="295"/>
    </row>
    <row r="25" spans="1:22" s="44" customFormat="1" ht="25.5" customHeight="1">
      <c r="A25" s="105"/>
      <c r="B25" s="86"/>
      <c r="C25" s="86"/>
      <c r="D25" s="86"/>
      <c r="E25" s="49"/>
      <c r="F25" s="49"/>
      <c r="G25" s="49">
        <f t="shared" si="0"/>
        <v>0</v>
      </c>
      <c r="H25" s="49"/>
      <c r="I25" s="49"/>
      <c r="J25" s="49"/>
      <c r="K25" s="47"/>
      <c r="L25" s="47"/>
      <c r="M25" s="47">
        <f t="shared" si="1"/>
        <v>0</v>
      </c>
      <c r="N25" s="47">
        <f t="shared" si="2"/>
        <v>0</v>
      </c>
      <c r="O25" s="49"/>
      <c r="P25" s="49"/>
      <c r="Q25" s="49"/>
      <c r="R25" s="49"/>
      <c r="S25" s="95"/>
      <c r="T25" s="98"/>
      <c r="U25" s="266"/>
      <c r="V25" s="295"/>
    </row>
    <row r="26" spans="1:22" s="44" customFormat="1" ht="25.5" customHeight="1">
      <c r="A26" s="105"/>
      <c r="B26" s="86"/>
      <c r="C26" s="86"/>
      <c r="D26" s="86"/>
      <c r="E26" s="49"/>
      <c r="F26" s="49"/>
      <c r="G26" s="49">
        <f t="shared" si="0"/>
        <v>0</v>
      </c>
      <c r="H26" s="49"/>
      <c r="I26" s="49"/>
      <c r="J26" s="49"/>
      <c r="K26" s="47"/>
      <c r="L26" s="47"/>
      <c r="M26" s="47">
        <f t="shared" si="1"/>
        <v>0</v>
      </c>
      <c r="N26" s="47">
        <f t="shared" si="2"/>
        <v>0</v>
      </c>
      <c r="O26" s="49"/>
      <c r="P26" s="49"/>
      <c r="Q26" s="49"/>
      <c r="R26" s="49"/>
      <c r="S26" s="95"/>
      <c r="T26" s="98"/>
      <c r="U26" s="266"/>
      <c r="V26" s="1"/>
    </row>
    <row r="27" spans="1:22" s="44" customFormat="1" ht="25.5" customHeight="1">
      <c r="A27" s="105"/>
      <c r="B27" s="86"/>
      <c r="C27" s="86"/>
      <c r="D27" s="86"/>
      <c r="E27" s="49"/>
      <c r="F27" s="49"/>
      <c r="G27" s="49">
        <f t="shared" si="0"/>
        <v>0</v>
      </c>
      <c r="H27" s="49"/>
      <c r="I27" s="49"/>
      <c r="J27" s="49"/>
      <c r="K27" s="47"/>
      <c r="L27" s="47"/>
      <c r="M27" s="47">
        <f t="shared" si="1"/>
        <v>0</v>
      </c>
      <c r="N27" s="47">
        <f t="shared" si="2"/>
        <v>0</v>
      </c>
      <c r="O27" s="49"/>
      <c r="P27" s="49"/>
      <c r="Q27" s="49"/>
      <c r="R27" s="49"/>
      <c r="S27" s="95"/>
      <c r="T27" s="98"/>
      <c r="U27" s="266"/>
      <c r="V27" s="1"/>
    </row>
    <row r="28" spans="1:22" s="44" customFormat="1">
      <c r="A28" s="105"/>
      <c r="B28" s="86"/>
      <c r="C28" s="86"/>
      <c r="D28" s="86"/>
      <c r="E28" s="49"/>
      <c r="F28" s="49"/>
      <c r="G28" s="49">
        <f t="shared" si="0"/>
        <v>0</v>
      </c>
      <c r="H28" s="49"/>
      <c r="I28" s="49"/>
      <c r="J28" s="49"/>
      <c r="K28" s="47"/>
      <c r="L28" s="47"/>
      <c r="M28" s="47">
        <f t="shared" si="1"/>
        <v>0</v>
      </c>
      <c r="N28" s="47">
        <f t="shared" si="2"/>
        <v>0</v>
      </c>
      <c r="O28" s="49"/>
      <c r="P28" s="49"/>
      <c r="Q28" s="49"/>
      <c r="R28" s="49"/>
      <c r="S28" s="96"/>
      <c r="T28" s="99"/>
      <c r="U28" s="267"/>
      <c r="V28" s="1"/>
    </row>
    <row r="29" spans="1:22" s="44" customFormat="1" ht="25.5" customHeight="1">
      <c r="A29" s="105"/>
      <c r="B29" s="86"/>
      <c r="C29" s="86"/>
      <c r="D29" s="86"/>
      <c r="E29" s="49"/>
      <c r="F29" s="49"/>
      <c r="G29" s="49">
        <f t="shared" si="0"/>
        <v>0</v>
      </c>
      <c r="H29" s="49"/>
      <c r="I29" s="49"/>
      <c r="J29" s="49"/>
      <c r="K29" s="47"/>
      <c r="L29" s="47"/>
      <c r="M29" s="47">
        <f t="shared" si="1"/>
        <v>0</v>
      </c>
      <c r="N29" s="47">
        <f t="shared" si="2"/>
        <v>0</v>
      </c>
      <c r="O29" s="49"/>
      <c r="P29" s="49"/>
      <c r="Q29" s="49"/>
      <c r="R29" s="49"/>
      <c r="S29" s="50"/>
      <c r="T29" s="98"/>
      <c r="U29" s="266"/>
      <c r="V29" s="1"/>
    </row>
    <row r="30" spans="1:22" s="44" customFormat="1" ht="25.5" customHeight="1">
      <c r="A30" s="105"/>
      <c r="B30" s="86"/>
      <c r="C30" s="86"/>
      <c r="D30" s="86"/>
      <c r="E30" s="49"/>
      <c r="F30" s="49"/>
      <c r="G30" s="49">
        <f t="shared" si="0"/>
        <v>0</v>
      </c>
      <c r="H30" s="49"/>
      <c r="I30" s="49"/>
      <c r="J30" s="49"/>
      <c r="K30" s="47"/>
      <c r="L30" s="47"/>
      <c r="M30" s="47">
        <f t="shared" si="1"/>
        <v>0</v>
      </c>
      <c r="N30" s="47">
        <f t="shared" si="2"/>
        <v>0</v>
      </c>
      <c r="O30" s="49"/>
      <c r="P30" s="49"/>
      <c r="Q30" s="49"/>
      <c r="R30" s="49"/>
      <c r="S30" s="95"/>
      <c r="T30" s="98"/>
      <c r="U30" s="266"/>
      <c r="V30" s="1"/>
    </row>
    <row r="31" spans="1:22" s="44" customFormat="1" ht="25.5" customHeight="1">
      <c r="A31" s="105"/>
      <c r="B31" s="86"/>
      <c r="C31" s="86"/>
      <c r="D31" s="86"/>
      <c r="E31" s="49"/>
      <c r="F31" s="49"/>
      <c r="G31" s="49">
        <f t="shared" si="0"/>
        <v>0</v>
      </c>
      <c r="H31" s="49"/>
      <c r="I31" s="49"/>
      <c r="J31" s="49"/>
      <c r="K31" s="47"/>
      <c r="L31" s="47"/>
      <c r="M31" s="47">
        <f t="shared" si="1"/>
        <v>0</v>
      </c>
      <c r="N31" s="47">
        <f t="shared" si="2"/>
        <v>0</v>
      </c>
      <c r="O31" s="49"/>
      <c r="P31" s="49"/>
      <c r="Q31" s="49"/>
      <c r="R31" s="49"/>
      <c r="S31" s="95"/>
      <c r="T31" s="98"/>
      <c r="U31" s="266"/>
      <c r="V31" s="1"/>
    </row>
    <row r="32" spans="1:22" s="44" customFormat="1" ht="25.5" customHeight="1">
      <c r="A32" s="105"/>
      <c r="B32" s="86"/>
      <c r="C32" s="86"/>
      <c r="D32" s="86"/>
      <c r="E32" s="49"/>
      <c r="F32" s="49"/>
      <c r="G32" s="49">
        <f t="shared" si="0"/>
        <v>0</v>
      </c>
      <c r="H32" s="49"/>
      <c r="I32" s="49"/>
      <c r="J32" s="49"/>
      <c r="K32" s="47"/>
      <c r="L32" s="47"/>
      <c r="M32" s="47">
        <f t="shared" si="1"/>
        <v>0</v>
      </c>
      <c r="N32" s="47">
        <f t="shared" si="2"/>
        <v>0</v>
      </c>
      <c r="O32" s="49"/>
      <c r="P32" s="49"/>
      <c r="Q32" s="49"/>
      <c r="R32" s="49"/>
      <c r="S32" s="95"/>
      <c r="T32" s="98"/>
      <c r="U32" s="266"/>
      <c r="V32" s="1"/>
    </row>
    <row r="33" spans="1:22" s="44" customFormat="1" ht="25.5" customHeight="1">
      <c r="A33" s="105"/>
      <c r="B33" s="152"/>
      <c r="C33" s="86"/>
      <c r="D33" s="152"/>
      <c r="E33" s="49"/>
      <c r="F33" s="49"/>
      <c r="G33" s="151">
        <f t="shared" si="0"/>
        <v>0</v>
      </c>
      <c r="H33" s="49"/>
      <c r="I33" s="49"/>
      <c r="J33" s="151"/>
      <c r="K33" s="47"/>
      <c r="L33" s="47"/>
      <c r="M33" s="47">
        <f t="shared" si="1"/>
        <v>0</v>
      </c>
      <c r="N33" s="47">
        <f t="shared" si="2"/>
        <v>0</v>
      </c>
      <c r="O33" s="49"/>
      <c r="P33" s="49"/>
      <c r="Q33" s="49"/>
      <c r="R33" s="49"/>
      <c r="S33" s="95"/>
      <c r="T33" s="98"/>
      <c r="U33" s="266"/>
      <c r="V33" s="1"/>
    </row>
    <row r="34" spans="1:22" s="44" customFormat="1">
      <c r="A34" s="105"/>
      <c r="B34" s="86"/>
      <c r="C34" s="86"/>
      <c r="D34" s="86"/>
      <c r="E34" s="49"/>
      <c r="F34" s="49"/>
      <c r="G34" s="49">
        <f t="shared" si="0"/>
        <v>0</v>
      </c>
      <c r="H34" s="49"/>
      <c r="I34" s="49"/>
      <c r="J34" s="49"/>
      <c r="K34" s="47"/>
      <c r="L34" s="47"/>
      <c r="M34" s="47">
        <f t="shared" si="1"/>
        <v>0</v>
      </c>
      <c r="N34" s="47">
        <f t="shared" si="2"/>
        <v>0</v>
      </c>
      <c r="O34" s="49"/>
      <c r="P34" s="49"/>
      <c r="Q34" s="49"/>
      <c r="R34" s="49"/>
      <c r="S34" s="154"/>
      <c r="T34" s="98"/>
      <c r="U34" s="266"/>
      <c r="V34" s="1"/>
    </row>
    <row r="35" spans="1:22" s="44" customFormat="1" ht="25.5" customHeight="1">
      <c r="A35" s="105"/>
      <c r="B35" s="86"/>
      <c r="C35" s="86"/>
      <c r="D35" s="86"/>
      <c r="E35" s="49"/>
      <c r="F35" s="49"/>
      <c r="G35" s="49">
        <f t="shared" si="0"/>
        <v>0</v>
      </c>
      <c r="H35" s="49"/>
      <c r="I35" s="49"/>
      <c r="J35" s="49"/>
      <c r="K35" s="47"/>
      <c r="L35" s="47"/>
      <c r="M35" s="47">
        <f t="shared" si="1"/>
        <v>0</v>
      </c>
      <c r="N35" s="47">
        <f t="shared" si="2"/>
        <v>0</v>
      </c>
      <c r="O35" s="49"/>
      <c r="P35" s="49"/>
      <c r="Q35" s="49"/>
      <c r="R35" s="49"/>
      <c r="S35" s="95"/>
      <c r="T35" s="98"/>
      <c r="U35" s="266"/>
      <c r="V35" s="1"/>
    </row>
    <row r="36" spans="1:22" s="44" customFormat="1" ht="25.5" customHeight="1">
      <c r="A36" s="105"/>
      <c r="B36" s="86"/>
      <c r="C36" s="86"/>
      <c r="D36" s="86"/>
      <c r="E36" s="49"/>
      <c r="F36" s="49"/>
      <c r="G36" s="49">
        <f t="shared" si="0"/>
        <v>0</v>
      </c>
      <c r="H36" s="49"/>
      <c r="I36" s="49"/>
      <c r="J36" s="49"/>
      <c r="K36" s="47"/>
      <c r="L36" s="47"/>
      <c r="M36" s="47">
        <f t="shared" si="1"/>
        <v>0</v>
      </c>
      <c r="N36" s="47">
        <f t="shared" si="2"/>
        <v>0</v>
      </c>
      <c r="O36" s="49"/>
      <c r="P36" s="49"/>
      <c r="Q36" s="49"/>
      <c r="R36" s="49"/>
      <c r="S36" s="95"/>
      <c r="T36" s="98"/>
      <c r="U36" s="266"/>
      <c r="V36" s="1"/>
    </row>
    <row r="37" spans="1:22" s="44" customFormat="1" ht="25.5" customHeight="1">
      <c r="A37" s="105"/>
      <c r="B37" s="86"/>
      <c r="C37" s="86"/>
      <c r="D37" s="86"/>
      <c r="E37" s="49"/>
      <c r="F37" s="49"/>
      <c r="G37" s="49">
        <f t="shared" si="0"/>
        <v>0</v>
      </c>
      <c r="H37" s="49"/>
      <c r="I37" s="49"/>
      <c r="J37" s="49"/>
      <c r="K37" s="47"/>
      <c r="L37" s="47"/>
      <c r="M37" s="47">
        <f t="shared" si="1"/>
        <v>0</v>
      </c>
      <c r="N37" s="47">
        <f t="shared" si="2"/>
        <v>0</v>
      </c>
      <c r="O37" s="49"/>
      <c r="P37" s="49"/>
      <c r="Q37" s="49"/>
      <c r="R37" s="49"/>
      <c r="S37" s="95"/>
      <c r="T37" s="98"/>
      <c r="U37" s="266"/>
      <c r="V37" s="1"/>
    </row>
    <row r="38" spans="1:22" s="44" customFormat="1" ht="25.5" customHeight="1" thickBot="1">
      <c r="A38" s="105"/>
      <c r="B38" s="86"/>
      <c r="C38" s="86"/>
      <c r="D38" s="86"/>
      <c r="E38" s="49"/>
      <c r="F38" s="49"/>
      <c r="G38" s="49">
        <f t="shared" si="0"/>
        <v>0</v>
      </c>
      <c r="H38" s="49"/>
      <c r="I38" s="49"/>
      <c r="J38" s="49"/>
      <c r="K38" s="47"/>
      <c r="L38" s="47"/>
      <c r="M38" s="47">
        <f t="shared" si="1"/>
        <v>0</v>
      </c>
      <c r="N38" s="47">
        <f t="shared" si="2"/>
        <v>0</v>
      </c>
      <c r="O38" s="49"/>
      <c r="P38" s="49"/>
      <c r="Q38" s="49"/>
      <c r="R38" s="153"/>
      <c r="S38" s="95"/>
      <c r="T38" s="98"/>
      <c r="U38" s="266"/>
      <c r="V38" s="1"/>
    </row>
    <row r="39" spans="1:22" s="40" customFormat="1" ht="27" thickBot="1">
      <c r="A39" s="46" t="s">
        <v>16</v>
      </c>
      <c r="B39" s="90">
        <f t="shared" ref="B39:N39" si="3">SUM(B7:B38)</f>
        <v>0</v>
      </c>
      <c r="C39" s="90">
        <f t="shared" si="3"/>
        <v>0</v>
      </c>
      <c r="D39" s="90">
        <f t="shared" si="3"/>
        <v>0</v>
      </c>
      <c r="E39" s="90">
        <f t="shared" si="3"/>
        <v>0</v>
      </c>
      <c r="F39" s="90">
        <f t="shared" si="3"/>
        <v>0</v>
      </c>
      <c r="G39" s="90">
        <f t="shared" si="3"/>
        <v>0</v>
      </c>
      <c r="H39" s="90">
        <f t="shared" si="3"/>
        <v>0</v>
      </c>
      <c r="I39" s="90">
        <f t="shared" si="3"/>
        <v>0</v>
      </c>
      <c r="J39" s="90">
        <f t="shared" si="3"/>
        <v>0</v>
      </c>
      <c r="K39" s="90">
        <f t="shared" si="3"/>
        <v>0</v>
      </c>
      <c r="L39" s="90">
        <f t="shared" si="3"/>
        <v>0</v>
      </c>
      <c r="M39" s="90">
        <f t="shared" si="3"/>
        <v>0</v>
      </c>
      <c r="N39" s="90">
        <f t="shared" si="3"/>
        <v>0</v>
      </c>
      <c r="O39" s="90"/>
      <c r="P39" s="90">
        <f>SUM(P7:P38)</f>
        <v>0</v>
      </c>
      <c r="Q39" s="90">
        <f>SUM(Q7:Q38)</f>
        <v>0</v>
      </c>
      <c r="R39" s="90">
        <f>SUM(R7:R38)</f>
        <v>0</v>
      </c>
      <c r="S39" s="46"/>
      <c r="T39" s="90">
        <f>SUM(T7:T38)</f>
        <v>0</v>
      </c>
      <c r="U39" s="268"/>
      <c r="V39" s="1"/>
    </row>
    <row r="40" spans="1:22">
      <c r="S40" s="39"/>
    </row>
  </sheetData>
  <mergeCells count="28">
    <mergeCell ref="V1:V19"/>
    <mergeCell ref="V20:V25"/>
    <mergeCell ref="T5:T6"/>
    <mergeCell ref="S5:S6"/>
    <mergeCell ref="H5:H6"/>
    <mergeCell ref="I5:I6"/>
    <mergeCell ref="J5:J6"/>
    <mergeCell ref="M5:M6"/>
    <mergeCell ref="N5:N6"/>
    <mergeCell ref="K5:K6"/>
    <mergeCell ref="L5:L6"/>
    <mergeCell ref="P5:P6"/>
    <mergeCell ref="Q5:R5"/>
    <mergeCell ref="O5:O6"/>
    <mergeCell ref="A1:K1"/>
    <mergeCell ref="A2:K2"/>
    <mergeCell ref="A3:K3"/>
    <mergeCell ref="A4:S4"/>
    <mergeCell ref="L1:S1"/>
    <mergeCell ref="L2:S2"/>
    <mergeCell ref="L3:S3"/>
    <mergeCell ref="F5:F6"/>
    <mergeCell ref="G5:G6"/>
    <mergeCell ref="C5:C6"/>
    <mergeCell ref="D5:D6"/>
    <mergeCell ref="A5:A6"/>
    <mergeCell ref="B5:B6"/>
    <mergeCell ref="E5:E6"/>
  </mergeCells>
  <printOptions horizontalCentered="1"/>
  <pageMargins left="0" right="0" top="0" bottom="0" header="0" footer="0"/>
  <pageSetup scale="59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2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5.285156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12" t="str">
        <f>'اطلاعات اولیه'!F7</f>
        <v>اردیبهشت1402</v>
      </c>
      <c r="K2" s="283"/>
    </row>
    <row r="3" spans="1:11" ht="48.75" customHeight="1">
      <c r="A3" s="22"/>
      <c r="B3" s="285" t="s">
        <v>102</v>
      </c>
      <c r="C3" s="285"/>
      <c r="D3" s="285"/>
      <c r="E3" s="285"/>
      <c r="F3" s="285"/>
      <c r="G3" s="285"/>
      <c r="H3" s="23"/>
      <c r="I3" s="13" t="s">
        <v>1</v>
      </c>
      <c r="J3" s="14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17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43.5" customHeight="1" thickBot="1">
      <c r="A8" s="28"/>
      <c r="B8" s="6"/>
      <c r="C8" s="7"/>
      <c r="D8" s="7"/>
      <c r="E8" s="7"/>
      <c r="F8" s="7">
        <f>C8+D8-E8</f>
        <v>0</v>
      </c>
      <c r="G8" s="7"/>
      <c r="H8" s="7"/>
      <c r="I8" s="192">
        <f>F8+G8-H8</f>
        <v>0</v>
      </c>
      <c r="J8" s="8"/>
      <c r="K8" s="283"/>
    </row>
    <row r="9" spans="1:11" s="4" customFormat="1" ht="43.5" customHeight="1" thickBot="1">
      <c r="A9" s="28"/>
      <c r="B9" s="6"/>
      <c r="C9" s="7"/>
      <c r="D9" s="7"/>
      <c r="E9" s="7"/>
      <c r="F9" s="7">
        <f t="shared" ref="F9:F21" si="0">C9+D9-E9</f>
        <v>0</v>
      </c>
      <c r="G9" s="9"/>
      <c r="H9" s="9"/>
      <c r="I9" s="192">
        <f t="shared" ref="I9:I21" si="1">F9+G9-H9</f>
        <v>0</v>
      </c>
      <c r="J9" s="18"/>
      <c r="K9" s="283"/>
    </row>
    <row r="10" spans="1:11" s="4" customFormat="1" ht="43.5" customHeight="1" thickBot="1">
      <c r="A10" s="28"/>
      <c r="B10" s="6"/>
      <c r="C10" s="7"/>
      <c r="D10" s="7"/>
      <c r="E10" s="7"/>
      <c r="F10" s="7">
        <f t="shared" si="0"/>
        <v>0</v>
      </c>
      <c r="G10" s="9"/>
      <c r="H10" s="9"/>
      <c r="I10" s="192">
        <f t="shared" si="1"/>
        <v>0</v>
      </c>
      <c r="J10" s="18"/>
      <c r="K10" s="283"/>
    </row>
    <row r="11" spans="1:11" s="4" customFormat="1" ht="43.5" customHeight="1" thickBot="1">
      <c r="A11" s="28"/>
      <c r="B11" s="6"/>
      <c r="C11" s="7"/>
      <c r="D11" s="7"/>
      <c r="E11" s="7"/>
      <c r="F11" s="7">
        <f t="shared" si="0"/>
        <v>0</v>
      </c>
      <c r="G11" s="9"/>
      <c r="H11" s="9"/>
      <c r="I11" s="192">
        <f t="shared" si="1"/>
        <v>0</v>
      </c>
      <c r="J11" s="18"/>
      <c r="K11" s="283"/>
    </row>
    <row r="12" spans="1:11" s="4" customFormat="1" ht="43.5" customHeight="1" thickBot="1">
      <c r="A12" s="28"/>
      <c r="B12" s="6"/>
      <c r="C12" s="7"/>
      <c r="D12" s="7"/>
      <c r="E12" s="7"/>
      <c r="F12" s="7">
        <f t="shared" si="0"/>
        <v>0</v>
      </c>
      <c r="G12" s="9"/>
      <c r="H12" s="9"/>
      <c r="I12" s="192">
        <f t="shared" si="1"/>
        <v>0</v>
      </c>
      <c r="J12" s="18"/>
      <c r="K12" s="283"/>
    </row>
    <row r="13" spans="1:11" s="4" customFormat="1" ht="43.5" customHeight="1" thickBot="1">
      <c r="A13" s="28"/>
      <c r="B13" s="6"/>
      <c r="C13" s="7"/>
      <c r="D13" s="7"/>
      <c r="E13" s="7"/>
      <c r="F13" s="7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43.5" customHeight="1" thickBot="1">
      <c r="A14" s="28"/>
      <c r="B14" s="6"/>
      <c r="C14" s="7"/>
      <c r="D14" s="7"/>
      <c r="E14" s="7"/>
      <c r="F14" s="7">
        <f t="shared" si="0"/>
        <v>0</v>
      </c>
      <c r="G14" s="9"/>
      <c r="H14" s="9"/>
      <c r="I14" s="192">
        <f t="shared" si="1"/>
        <v>0</v>
      </c>
      <c r="J14" s="18"/>
      <c r="K14" s="283"/>
    </row>
    <row r="15" spans="1:11" s="4" customFormat="1" ht="43.5" customHeight="1" thickBot="1">
      <c r="A15" s="28"/>
      <c r="B15" s="6"/>
      <c r="C15" s="7"/>
      <c r="D15" s="7"/>
      <c r="E15" s="7"/>
      <c r="F15" s="7">
        <f t="shared" si="0"/>
        <v>0</v>
      </c>
      <c r="G15" s="9"/>
      <c r="H15" s="9"/>
      <c r="I15" s="192">
        <f t="shared" si="1"/>
        <v>0</v>
      </c>
      <c r="J15" s="18"/>
      <c r="K15" s="283"/>
    </row>
    <row r="16" spans="1:11" s="4" customFormat="1" ht="43.5" customHeight="1" thickBot="1">
      <c r="A16" s="28"/>
      <c r="B16" s="7"/>
      <c r="C16" s="7"/>
      <c r="D16" s="7"/>
      <c r="E16" s="7"/>
      <c r="F16" s="7">
        <f t="shared" si="0"/>
        <v>0</v>
      </c>
      <c r="G16" s="9"/>
      <c r="H16" s="9"/>
      <c r="I16" s="192">
        <f t="shared" si="1"/>
        <v>0</v>
      </c>
      <c r="J16" s="18"/>
      <c r="K16" s="283"/>
    </row>
    <row r="17" spans="1:11" s="4" customFormat="1" ht="43.5" customHeight="1" thickBot="1">
      <c r="A17" s="28"/>
      <c r="B17" s="7"/>
      <c r="C17" s="7"/>
      <c r="D17" s="7"/>
      <c r="E17" s="7"/>
      <c r="F17" s="7">
        <f t="shared" si="0"/>
        <v>0</v>
      </c>
      <c r="G17" s="9"/>
      <c r="H17" s="9"/>
      <c r="I17" s="192">
        <f t="shared" si="1"/>
        <v>0</v>
      </c>
      <c r="J17" s="18"/>
      <c r="K17" s="283"/>
    </row>
    <row r="18" spans="1:11" s="4" customFormat="1" ht="43.5" customHeight="1" thickBot="1">
      <c r="A18" s="28"/>
      <c r="B18" s="7"/>
      <c r="C18" s="7"/>
      <c r="D18" s="7"/>
      <c r="E18" s="7"/>
      <c r="F18" s="7">
        <f t="shared" si="0"/>
        <v>0</v>
      </c>
      <c r="G18" s="9"/>
      <c r="H18" s="9"/>
      <c r="I18" s="192">
        <f t="shared" si="1"/>
        <v>0</v>
      </c>
      <c r="J18" s="18"/>
      <c r="K18" s="283"/>
    </row>
    <row r="19" spans="1:11" s="4" customFormat="1" ht="43.5" customHeight="1" thickBot="1">
      <c r="A19" s="28"/>
      <c r="B19" s="7"/>
      <c r="C19" s="7"/>
      <c r="D19" s="7"/>
      <c r="E19" s="7"/>
      <c r="F19" s="7">
        <f t="shared" si="0"/>
        <v>0</v>
      </c>
      <c r="G19" s="9"/>
      <c r="H19" s="9"/>
      <c r="I19" s="192">
        <f t="shared" si="1"/>
        <v>0</v>
      </c>
      <c r="J19" s="18"/>
      <c r="K19" s="283"/>
    </row>
    <row r="20" spans="1:11" s="4" customFormat="1" ht="43.5" customHeight="1" thickBot="1">
      <c r="A20" s="28"/>
      <c r="B20" s="7"/>
      <c r="C20" s="7"/>
      <c r="D20" s="7"/>
      <c r="E20" s="7"/>
      <c r="F20" s="7">
        <f t="shared" si="0"/>
        <v>0</v>
      </c>
      <c r="G20" s="9"/>
      <c r="H20" s="9"/>
      <c r="I20" s="192">
        <f t="shared" si="1"/>
        <v>0</v>
      </c>
      <c r="J20" s="18"/>
      <c r="K20" s="283"/>
    </row>
    <row r="21" spans="1:11" s="4" customFormat="1" ht="43.5" customHeight="1" thickBot="1">
      <c r="A21" s="28"/>
      <c r="B21" s="7"/>
      <c r="C21" s="7"/>
      <c r="D21" s="7"/>
      <c r="E21" s="7"/>
      <c r="F21" s="7">
        <f t="shared" si="0"/>
        <v>0</v>
      </c>
      <c r="G21" s="9"/>
      <c r="H21" s="9"/>
      <c r="I21" s="192">
        <f t="shared" si="1"/>
        <v>0</v>
      </c>
      <c r="J21" s="18"/>
      <c r="K21" s="283"/>
    </row>
    <row r="22" spans="1:11" s="4" customFormat="1" ht="59.25" customHeight="1" thickBot="1">
      <c r="A22" s="281" t="s">
        <v>16</v>
      </c>
      <c r="B22" s="282"/>
      <c r="C22" s="20">
        <f t="shared" ref="C22:J22" si="2">SUM(C8:C21)</f>
        <v>0</v>
      </c>
      <c r="D22" s="20">
        <f t="shared" si="2"/>
        <v>0</v>
      </c>
      <c r="E22" s="20">
        <f t="shared" si="2"/>
        <v>0</v>
      </c>
      <c r="F22" s="20">
        <f t="shared" si="2"/>
        <v>0</v>
      </c>
      <c r="G22" s="20">
        <f t="shared" si="2"/>
        <v>0</v>
      </c>
      <c r="H22" s="20">
        <f t="shared" si="2"/>
        <v>0</v>
      </c>
      <c r="I22" s="192">
        <f t="shared" si="2"/>
        <v>0</v>
      </c>
      <c r="J22" s="20">
        <f t="shared" si="2"/>
        <v>0</v>
      </c>
      <c r="K22" s="182"/>
    </row>
  </sheetData>
  <mergeCells count="13">
    <mergeCell ref="K1:K21"/>
    <mergeCell ref="I6:I7"/>
    <mergeCell ref="J6:J7"/>
    <mergeCell ref="A22:B22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62" orientation="landscape" horizontalDpi="1200" verticalDpi="120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7"/>
  <sheetViews>
    <sheetView rightToLeft="1" view="pageBreakPreview" zoomScale="70" zoomScaleSheetLayoutView="70" workbookViewId="0">
      <selection activeCell="C12" sqref="C12"/>
    </sheetView>
  </sheetViews>
  <sheetFormatPr defaultColWidth="9" defaultRowHeight="18"/>
  <cols>
    <col min="1" max="1" width="47.5703125" style="1" bestFit="1" customWidth="1"/>
    <col min="2" max="2" width="15.42578125" style="1" customWidth="1"/>
    <col min="3" max="3" width="26.2851562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5.285156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103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43.5" customHeight="1" thickBot="1">
      <c r="A8" s="74"/>
      <c r="B8" s="6"/>
      <c r="C8" s="7"/>
      <c r="D8" s="7">
        <v>0</v>
      </c>
      <c r="E8" s="7">
        <v>0</v>
      </c>
      <c r="F8" s="7">
        <f>C8+D8-E8</f>
        <v>0</v>
      </c>
      <c r="G8" s="7"/>
      <c r="H8" s="7"/>
      <c r="I8" s="192">
        <f>F8+G8-H8</f>
        <v>0</v>
      </c>
      <c r="J8" s="8"/>
      <c r="K8" s="283"/>
    </row>
    <row r="9" spans="1:11" s="4" customFormat="1" ht="43.5" customHeight="1" thickBot="1">
      <c r="A9" s="74"/>
      <c r="B9" s="6"/>
      <c r="C9" s="7"/>
      <c r="D9" s="7">
        <v>0</v>
      </c>
      <c r="E9" s="7">
        <v>0</v>
      </c>
      <c r="F9" s="7">
        <f t="shared" ref="F9:F16" si="0">C9+D9-E9</f>
        <v>0</v>
      </c>
      <c r="G9" s="9"/>
      <c r="H9" s="9"/>
      <c r="I9" s="192">
        <f t="shared" ref="I9:I16" si="1">F9+G9-H9</f>
        <v>0</v>
      </c>
      <c r="J9" s="18"/>
      <c r="K9" s="283"/>
    </row>
    <row r="10" spans="1:11" s="4" customFormat="1" ht="43.5" customHeight="1" thickBot="1">
      <c r="A10" s="74"/>
      <c r="B10" s="6"/>
      <c r="C10" s="7"/>
      <c r="D10" s="7">
        <v>0</v>
      </c>
      <c r="E10" s="7">
        <v>0</v>
      </c>
      <c r="F10" s="7">
        <f t="shared" si="0"/>
        <v>0</v>
      </c>
      <c r="G10" s="9"/>
      <c r="H10" s="9"/>
      <c r="I10" s="192">
        <f t="shared" si="1"/>
        <v>0</v>
      </c>
      <c r="J10" s="18"/>
      <c r="K10" s="283"/>
    </row>
    <row r="11" spans="1:11" s="4" customFormat="1" ht="43.5" customHeight="1" thickBot="1">
      <c r="A11" s="74"/>
      <c r="B11" s="7"/>
      <c r="C11" s="7"/>
      <c r="D11" s="7">
        <v>0</v>
      </c>
      <c r="E11" s="7">
        <v>0</v>
      </c>
      <c r="F11" s="7">
        <f t="shared" si="0"/>
        <v>0</v>
      </c>
      <c r="G11" s="9"/>
      <c r="H11" s="9"/>
      <c r="I11" s="192">
        <f t="shared" si="1"/>
        <v>0</v>
      </c>
      <c r="J11" s="18"/>
      <c r="K11" s="283"/>
    </row>
    <row r="12" spans="1:11" s="4" customFormat="1" ht="43.5" customHeight="1" thickBot="1">
      <c r="A12" s="74"/>
      <c r="B12" s="6"/>
      <c r="C12" s="7"/>
      <c r="D12" s="7">
        <v>0</v>
      </c>
      <c r="E12" s="7">
        <v>0</v>
      </c>
      <c r="F12" s="7">
        <f t="shared" si="0"/>
        <v>0</v>
      </c>
      <c r="G12" s="9"/>
      <c r="H12" s="9"/>
      <c r="I12" s="192">
        <f t="shared" si="1"/>
        <v>0</v>
      </c>
      <c r="J12" s="18"/>
      <c r="K12" s="283"/>
    </row>
    <row r="13" spans="1:11" s="4" customFormat="1" ht="43.5" customHeight="1" thickBot="1">
      <c r="A13" s="74"/>
      <c r="B13" s="6"/>
      <c r="C13" s="7"/>
      <c r="D13" s="7"/>
      <c r="E13" s="7"/>
      <c r="F13" s="7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43.5" customHeight="1" thickBot="1">
      <c r="A14" s="74"/>
      <c r="B14" s="6"/>
      <c r="C14" s="7"/>
      <c r="D14" s="7"/>
      <c r="E14" s="7"/>
      <c r="F14" s="7">
        <f t="shared" si="0"/>
        <v>0</v>
      </c>
      <c r="G14" s="9"/>
      <c r="H14" s="9"/>
      <c r="I14" s="192">
        <f t="shared" si="1"/>
        <v>0</v>
      </c>
      <c r="J14" s="18"/>
      <c r="K14" s="283"/>
    </row>
    <row r="15" spans="1:11" s="4" customFormat="1" ht="43.5" customHeight="1" thickBot="1">
      <c r="A15" s="74"/>
      <c r="B15" s="6"/>
      <c r="C15" s="7"/>
      <c r="D15" s="7">
        <v>0</v>
      </c>
      <c r="E15" s="7">
        <v>0</v>
      </c>
      <c r="F15" s="7">
        <f t="shared" si="0"/>
        <v>0</v>
      </c>
      <c r="G15" s="9"/>
      <c r="H15" s="9"/>
      <c r="I15" s="192">
        <f t="shared" si="1"/>
        <v>0</v>
      </c>
      <c r="J15" s="18"/>
      <c r="K15" s="283"/>
    </row>
    <row r="16" spans="1:11" s="4" customFormat="1" ht="43.5" customHeight="1" thickBot="1">
      <c r="A16" s="74"/>
      <c r="B16" s="6"/>
      <c r="C16" s="7"/>
      <c r="D16" s="7">
        <v>0</v>
      </c>
      <c r="E16" s="7">
        <v>0</v>
      </c>
      <c r="F16" s="7">
        <f t="shared" si="0"/>
        <v>0</v>
      </c>
      <c r="G16" s="9"/>
      <c r="H16" s="9"/>
      <c r="I16" s="192">
        <f t="shared" si="1"/>
        <v>0</v>
      </c>
      <c r="J16" s="18"/>
      <c r="K16" s="283"/>
    </row>
    <row r="17" spans="1:11" s="4" customFormat="1" ht="59.25" customHeight="1" thickBot="1">
      <c r="A17" s="281" t="s">
        <v>16</v>
      </c>
      <c r="B17" s="282"/>
      <c r="C17" s="20">
        <f>SUM(C8:C16)</f>
        <v>0</v>
      </c>
      <c r="D17" s="20">
        <f t="shared" ref="D17:J17" si="2">SUM(D8:D16)</f>
        <v>0</v>
      </c>
      <c r="E17" s="20">
        <f t="shared" si="2"/>
        <v>0</v>
      </c>
      <c r="F17" s="20">
        <f t="shared" si="2"/>
        <v>0</v>
      </c>
      <c r="G17" s="20">
        <f t="shared" si="2"/>
        <v>0</v>
      </c>
      <c r="H17" s="20">
        <f t="shared" si="2"/>
        <v>0</v>
      </c>
      <c r="I17" s="192">
        <f t="shared" si="2"/>
        <v>0</v>
      </c>
      <c r="J17" s="20">
        <f t="shared" si="2"/>
        <v>0</v>
      </c>
      <c r="K17" s="73"/>
    </row>
  </sheetData>
  <mergeCells count="13">
    <mergeCell ref="A17:B17"/>
    <mergeCell ref="I6:I7"/>
    <mergeCell ref="J6:J7"/>
    <mergeCell ref="K1:K16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62" orientation="landscape" horizontalDpi="1200" verticalDpi="120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37"/>
  <sheetViews>
    <sheetView rightToLeft="1" view="pageBreakPreview" zoomScale="70" zoomScaleSheetLayoutView="70" workbookViewId="0">
      <selection activeCell="J8" sqref="J8"/>
    </sheetView>
  </sheetViews>
  <sheetFormatPr defaultColWidth="9" defaultRowHeight="18"/>
  <cols>
    <col min="1" max="1" width="47.5703125" style="1" bestFit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5.285156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208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110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43.5" customHeight="1" thickBot="1">
      <c r="A8" s="28"/>
      <c r="B8" s="6"/>
      <c r="C8" s="7"/>
      <c r="D8" s="7"/>
      <c r="E8" s="7"/>
      <c r="F8" s="7">
        <f t="shared" ref="F8:F21" si="0">C8+D8-E8</f>
        <v>0</v>
      </c>
      <c r="G8" s="7"/>
      <c r="H8" s="7"/>
      <c r="I8" s="192">
        <f t="shared" ref="I8:I21" si="1">F8+G8-H8</f>
        <v>0</v>
      </c>
      <c r="J8" s="8"/>
      <c r="K8" s="283"/>
    </row>
    <row r="9" spans="1:11" s="4" customFormat="1" ht="43.5" customHeight="1" thickBot="1">
      <c r="A9" s="28"/>
      <c r="B9" s="6"/>
      <c r="C9" s="7"/>
      <c r="D9" s="7"/>
      <c r="E9" s="7"/>
      <c r="F9" s="7">
        <f t="shared" si="0"/>
        <v>0</v>
      </c>
      <c r="G9" s="9"/>
      <c r="H9" s="9"/>
      <c r="I9" s="192">
        <f t="shared" si="1"/>
        <v>0</v>
      </c>
      <c r="J9" s="8"/>
      <c r="K9" s="283"/>
    </row>
    <row r="10" spans="1:11" s="4" customFormat="1" ht="43.5" customHeight="1" thickBot="1">
      <c r="A10" s="28"/>
      <c r="B10" s="6"/>
      <c r="C10" s="7"/>
      <c r="D10" s="7"/>
      <c r="E10" s="7"/>
      <c r="F10" s="7">
        <f t="shared" si="0"/>
        <v>0</v>
      </c>
      <c r="G10" s="9"/>
      <c r="H10" s="9"/>
      <c r="I10" s="192">
        <f t="shared" si="1"/>
        <v>0</v>
      </c>
      <c r="J10" s="8"/>
      <c r="K10" s="283"/>
    </row>
    <row r="11" spans="1:11" s="4" customFormat="1" ht="43.5" customHeight="1" thickBot="1">
      <c r="A11" s="28"/>
      <c r="B11" s="6"/>
      <c r="C11" s="7"/>
      <c r="D11" s="7"/>
      <c r="E11" s="7"/>
      <c r="F11" s="7">
        <f t="shared" si="0"/>
        <v>0</v>
      </c>
      <c r="G11" s="9"/>
      <c r="H11" s="9"/>
      <c r="I11" s="192">
        <f t="shared" si="1"/>
        <v>0</v>
      </c>
      <c r="J11" s="8"/>
      <c r="K11" s="283"/>
    </row>
    <row r="12" spans="1:11" s="4" customFormat="1" ht="43.5" customHeight="1" thickBot="1">
      <c r="A12" s="28"/>
      <c r="B12" s="6"/>
      <c r="C12" s="7"/>
      <c r="D12" s="7"/>
      <c r="E12" s="7"/>
      <c r="F12" s="7">
        <f t="shared" si="0"/>
        <v>0</v>
      </c>
      <c r="G12" s="9"/>
      <c r="H12" s="9"/>
      <c r="I12" s="192">
        <f t="shared" si="1"/>
        <v>0</v>
      </c>
      <c r="J12" s="8"/>
      <c r="K12" s="283"/>
    </row>
    <row r="13" spans="1:11" s="4" customFormat="1" ht="43.5" customHeight="1" thickBot="1">
      <c r="A13" s="28"/>
      <c r="B13" s="6"/>
      <c r="C13" s="7"/>
      <c r="D13" s="7"/>
      <c r="E13" s="7"/>
      <c r="F13" s="7">
        <f t="shared" si="0"/>
        <v>0</v>
      </c>
      <c r="G13" s="9"/>
      <c r="H13" s="9"/>
      <c r="I13" s="192">
        <f t="shared" si="1"/>
        <v>0</v>
      </c>
      <c r="J13" s="8"/>
      <c r="K13" s="283"/>
    </row>
    <row r="14" spans="1:11" s="4" customFormat="1" ht="43.5" customHeight="1" thickBot="1">
      <c r="A14" s="28"/>
      <c r="B14" s="6"/>
      <c r="C14" s="7"/>
      <c r="D14" s="7"/>
      <c r="E14" s="7"/>
      <c r="F14" s="7">
        <f t="shared" si="0"/>
        <v>0</v>
      </c>
      <c r="G14" s="9"/>
      <c r="H14" s="9"/>
      <c r="I14" s="192">
        <f t="shared" si="1"/>
        <v>0</v>
      </c>
      <c r="J14" s="8"/>
      <c r="K14" s="283"/>
    </row>
    <row r="15" spans="1:11" s="4" customFormat="1" ht="43.5" customHeight="1" thickBot="1">
      <c r="A15" s="28"/>
      <c r="B15" s="6"/>
      <c r="C15" s="7"/>
      <c r="D15" s="7"/>
      <c r="E15" s="7"/>
      <c r="F15" s="7">
        <f t="shared" si="0"/>
        <v>0</v>
      </c>
      <c r="G15" s="9"/>
      <c r="H15" s="9"/>
      <c r="I15" s="192">
        <f t="shared" si="1"/>
        <v>0</v>
      </c>
      <c r="J15" s="8"/>
      <c r="K15" s="283"/>
    </row>
    <row r="16" spans="1:11" s="4" customFormat="1" ht="43.5" customHeight="1" thickBot="1">
      <c r="A16" s="28"/>
      <c r="B16" s="6"/>
      <c r="C16" s="7"/>
      <c r="D16" s="7"/>
      <c r="E16" s="7"/>
      <c r="F16" s="7">
        <f t="shared" si="0"/>
        <v>0</v>
      </c>
      <c r="G16" s="9"/>
      <c r="H16" s="9"/>
      <c r="I16" s="192">
        <f t="shared" si="1"/>
        <v>0</v>
      </c>
      <c r="J16" s="8"/>
      <c r="K16" s="283"/>
    </row>
    <row r="17" spans="1:11" s="4" customFormat="1" ht="43.5" customHeight="1" thickBot="1">
      <c r="A17" s="28"/>
      <c r="B17" s="6"/>
      <c r="C17" s="7"/>
      <c r="D17" s="7"/>
      <c r="E17" s="7"/>
      <c r="F17" s="7">
        <f t="shared" si="0"/>
        <v>0</v>
      </c>
      <c r="G17" s="9"/>
      <c r="H17" s="9"/>
      <c r="I17" s="192">
        <f t="shared" si="1"/>
        <v>0</v>
      </c>
      <c r="J17" s="8"/>
      <c r="K17" s="283"/>
    </row>
    <row r="18" spans="1:11" s="4" customFormat="1" ht="43.5" customHeight="1" thickBot="1">
      <c r="A18" s="28"/>
      <c r="B18" s="6"/>
      <c r="C18" s="7"/>
      <c r="D18" s="7"/>
      <c r="E18" s="7"/>
      <c r="F18" s="7">
        <f t="shared" si="0"/>
        <v>0</v>
      </c>
      <c r="G18" s="9"/>
      <c r="H18" s="9"/>
      <c r="I18" s="192">
        <f t="shared" si="1"/>
        <v>0</v>
      </c>
      <c r="J18" s="8"/>
      <c r="K18" s="283"/>
    </row>
    <row r="19" spans="1:11" s="4" customFormat="1" ht="43.5" customHeight="1" thickBot="1">
      <c r="A19" s="28"/>
      <c r="B19" s="6"/>
      <c r="C19" s="7"/>
      <c r="D19" s="7"/>
      <c r="E19" s="7"/>
      <c r="F19" s="7">
        <f t="shared" si="0"/>
        <v>0</v>
      </c>
      <c r="G19" s="9"/>
      <c r="H19" s="9"/>
      <c r="I19" s="192">
        <f t="shared" si="1"/>
        <v>0</v>
      </c>
      <c r="J19" s="8"/>
      <c r="K19" s="283"/>
    </row>
    <row r="20" spans="1:11" s="4" customFormat="1" ht="43.5" customHeight="1" thickBot="1">
      <c r="A20" s="28"/>
      <c r="B20" s="6"/>
      <c r="C20" s="7"/>
      <c r="D20" s="7"/>
      <c r="E20" s="7"/>
      <c r="F20" s="7">
        <f t="shared" si="0"/>
        <v>0</v>
      </c>
      <c r="G20" s="9"/>
      <c r="H20" s="9"/>
      <c r="I20" s="192">
        <f t="shared" si="1"/>
        <v>0</v>
      </c>
      <c r="J20" s="8"/>
      <c r="K20" s="283"/>
    </row>
    <row r="21" spans="1:11" s="4" customFormat="1" ht="43.5" customHeight="1" thickBot="1">
      <c r="A21" s="28"/>
      <c r="B21" s="6"/>
      <c r="C21" s="7"/>
      <c r="D21" s="7"/>
      <c r="E21" s="7"/>
      <c r="F21" s="7">
        <f t="shared" si="0"/>
        <v>0</v>
      </c>
      <c r="G21" s="9"/>
      <c r="H21" s="9"/>
      <c r="I21" s="192">
        <f t="shared" si="1"/>
        <v>0</v>
      </c>
      <c r="J21" s="8"/>
      <c r="K21" s="283"/>
    </row>
    <row r="22" spans="1:11" s="4" customFormat="1" ht="59.25" customHeight="1" thickBot="1">
      <c r="A22" s="281" t="s">
        <v>16</v>
      </c>
      <c r="B22" s="282"/>
      <c r="C22" s="20">
        <f t="shared" ref="C22:J22" si="2">SUM(C8:C21)</f>
        <v>0</v>
      </c>
      <c r="D22" s="20">
        <f t="shared" si="2"/>
        <v>0</v>
      </c>
      <c r="E22" s="20">
        <f t="shared" si="2"/>
        <v>0</v>
      </c>
      <c r="F22" s="20">
        <f t="shared" si="2"/>
        <v>0</v>
      </c>
      <c r="G22" s="20">
        <f t="shared" si="2"/>
        <v>0</v>
      </c>
      <c r="H22" s="20">
        <f t="shared" si="2"/>
        <v>0</v>
      </c>
      <c r="I22" s="192">
        <f t="shared" si="2"/>
        <v>0</v>
      </c>
      <c r="J22" s="20">
        <f t="shared" si="2"/>
        <v>0</v>
      </c>
      <c r="K22" s="295"/>
    </row>
    <row r="23" spans="1:11">
      <c r="K23" s="295"/>
    </row>
    <row r="24" spans="1:11">
      <c r="K24" s="295"/>
    </row>
    <row r="25" spans="1:11">
      <c r="K25" s="295"/>
    </row>
    <row r="26" spans="1:11">
      <c r="K26" s="295"/>
    </row>
    <row r="27" spans="1:11">
      <c r="K27" s="295"/>
    </row>
    <row r="28" spans="1:11">
      <c r="K28" s="295"/>
    </row>
    <row r="29" spans="1:11">
      <c r="K29" s="295"/>
    </row>
    <row r="30" spans="1:11">
      <c r="K30" s="295"/>
    </row>
    <row r="31" spans="1:11">
      <c r="K31" s="295"/>
    </row>
    <row r="32" spans="1:11">
      <c r="K32" s="295"/>
    </row>
    <row r="33" spans="11:11">
      <c r="K33" s="295"/>
    </row>
    <row r="34" spans="11:11">
      <c r="K34" s="295"/>
    </row>
    <row r="35" spans="11:11">
      <c r="K35" s="295"/>
    </row>
    <row r="36" spans="11:11">
      <c r="K36" s="295"/>
    </row>
    <row r="37" spans="11:11">
      <c r="K37" s="295"/>
    </row>
  </sheetData>
  <mergeCells count="14">
    <mergeCell ref="I6:I7"/>
    <mergeCell ref="J6:J7"/>
    <mergeCell ref="A22:B22"/>
    <mergeCell ref="K1:K21"/>
    <mergeCell ref="K22:K37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62" orientation="landscape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7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57031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36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/>
      <c r="B8" s="6"/>
      <c r="C8" s="8"/>
      <c r="D8" s="7"/>
      <c r="E8" s="7"/>
      <c r="F8" s="8">
        <f t="shared" ref="F8:F16" si="0">C8+E8-D8</f>
        <v>0</v>
      </c>
      <c r="G8" s="7"/>
      <c r="H8" s="7"/>
      <c r="I8" s="192">
        <f t="shared" ref="I8:I16" si="1">F8+H8-G8</f>
        <v>0</v>
      </c>
      <c r="J8" s="8"/>
      <c r="K8" s="283"/>
    </row>
    <row r="9" spans="1:11" s="4" customFormat="1" ht="69" customHeight="1" thickBot="1">
      <c r="A9" s="25"/>
      <c r="B9" s="6"/>
      <c r="C9" s="18"/>
      <c r="D9" s="9"/>
      <c r="E9" s="9"/>
      <c r="F9" s="18">
        <f t="shared" si="0"/>
        <v>0</v>
      </c>
      <c r="G9" s="9"/>
      <c r="H9" s="9"/>
      <c r="I9" s="192">
        <f t="shared" si="1"/>
        <v>0</v>
      </c>
      <c r="J9" s="18"/>
      <c r="K9" s="283"/>
    </row>
    <row r="10" spans="1:11" s="4" customFormat="1" ht="69" customHeight="1" thickBot="1">
      <c r="A10" s="25"/>
      <c r="B10" s="6"/>
      <c r="C10" s="18">
        <v>0</v>
      </c>
      <c r="D10" s="9"/>
      <c r="E10" s="9"/>
      <c r="F10" s="18">
        <f t="shared" si="0"/>
        <v>0</v>
      </c>
      <c r="G10" s="9"/>
      <c r="H10" s="9"/>
      <c r="I10" s="192">
        <f t="shared" si="1"/>
        <v>0</v>
      </c>
      <c r="J10" s="18"/>
      <c r="K10" s="283"/>
    </row>
    <row r="11" spans="1:11" s="4" customFormat="1" ht="69" customHeight="1" thickBot="1">
      <c r="A11" s="25"/>
      <c r="B11" s="6"/>
      <c r="C11" s="18">
        <v>0</v>
      </c>
      <c r="D11" s="9"/>
      <c r="E11" s="9"/>
      <c r="F11" s="18">
        <f t="shared" si="0"/>
        <v>0</v>
      </c>
      <c r="G11" s="9"/>
      <c r="H11" s="9"/>
      <c r="I11" s="192">
        <f t="shared" si="1"/>
        <v>0</v>
      </c>
      <c r="J11" s="18"/>
      <c r="K11" s="283"/>
    </row>
    <row r="12" spans="1:11" s="4" customFormat="1" ht="69" customHeight="1" thickBot="1">
      <c r="A12" s="25"/>
      <c r="B12" s="6"/>
      <c r="C12" s="18">
        <v>0</v>
      </c>
      <c r="D12" s="9"/>
      <c r="E12" s="9"/>
      <c r="F12" s="18">
        <f t="shared" si="0"/>
        <v>0</v>
      </c>
      <c r="G12" s="9"/>
      <c r="H12" s="9"/>
      <c r="I12" s="192">
        <f t="shared" si="1"/>
        <v>0</v>
      </c>
      <c r="J12" s="18"/>
      <c r="K12" s="283"/>
    </row>
    <row r="13" spans="1:11" s="4" customFormat="1" ht="69" customHeight="1" thickBot="1">
      <c r="A13" s="25"/>
      <c r="B13" s="6"/>
      <c r="C13" s="18">
        <v>0</v>
      </c>
      <c r="D13" s="9"/>
      <c r="E13" s="9"/>
      <c r="F13" s="18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69" customHeight="1" thickBot="1">
      <c r="A14" s="25"/>
      <c r="B14" s="6"/>
      <c r="C14" s="18"/>
      <c r="D14" s="9"/>
      <c r="E14" s="9"/>
      <c r="F14" s="18">
        <f t="shared" si="0"/>
        <v>0</v>
      </c>
      <c r="G14" s="9"/>
      <c r="H14" s="9"/>
      <c r="I14" s="192">
        <f t="shared" si="1"/>
        <v>0</v>
      </c>
      <c r="J14" s="31"/>
      <c r="K14" s="283"/>
    </row>
    <row r="15" spans="1:11" s="4" customFormat="1" ht="69" customHeight="1" thickBot="1">
      <c r="A15" s="25"/>
      <c r="B15" s="6"/>
      <c r="C15" s="18">
        <v>0</v>
      </c>
      <c r="D15" s="9"/>
      <c r="E15" s="9"/>
      <c r="F15" s="18">
        <f t="shared" si="0"/>
        <v>0</v>
      </c>
      <c r="G15" s="9"/>
      <c r="H15" s="9"/>
      <c r="I15" s="192">
        <f t="shared" si="1"/>
        <v>0</v>
      </c>
      <c r="J15" s="31"/>
      <c r="K15" s="283"/>
    </row>
    <row r="16" spans="1:11" s="4" customFormat="1" ht="69" customHeight="1" thickBot="1">
      <c r="A16" s="25"/>
      <c r="B16" s="6"/>
      <c r="C16" s="18"/>
      <c r="D16" s="9"/>
      <c r="E16" s="9"/>
      <c r="F16" s="18">
        <f t="shared" si="0"/>
        <v>0</v>
      </c>
      <c r="G16" s="9"/>
      <c r="H16" s="9"/>
      <c r="I16" s="192">
        <f t="shared" si="1"/>
        <v>0</v>
      </c>
      <c r="J16" s="36"/>
      <c r="K16" s="283"/>
    </row>
    <row r="17" spans="1:11" s="4" customFormat="1" ht="94.5" customHeight="1" thickBot="1">
      <c r="A17" s="281" t="s">
        <v>16</v>
      </c>
      <c r="B17" s="282"/>
      <c r="C17" s="20">
        <f t="shared" ref="C17:J17" si="2">SUM(C8:C16)</f>
        <v>0</v>
      </c>
      <c r="D17" s="20">
        <f t="shared" si="2"/>
        <v>0</v>
      </c>
      <c r="E17" s="20">
        <f t="shared" si="2"/>
        <v>0</v>
      </c>
      <c r="F17" s="20">
        <f t="shared" si="2"/>
        <v>0</v>
      </c>
      <c r="G17" s="20">
        <f t="shared" si="2"/>
        <v>0</v>
      </c>
      <c r="H17" s="20">
        <f t="shared" si="2"/>
        <v>0</v>
      </c>
      <c r="I17" s="20">
        <f t="shared" si="2"/>
        <v>0</v>
      </c>
      <c r="J17" s="20">
        <f t="shared" si="2"/>
        <v>0</v>
      </c>
      <c r="K17" s="283"/>
    </row>
  </sheetData>
  <mergeCells count="13">
    <mergeCell ref="I6:I7"/>
    <mergeCell ref="J6:J7"/>
    <mergeCell ref="A17:B17"/>
    <mergeCell ref="K1:K17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6" orientation="landscape" horizontalDpi="1200" verticalDpi="120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6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57031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208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21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/>
      <c r="B8" s="6"/>
      <c r="C8" s="8"/>
      <c r="D8" s="18"/>
      <c r="E8" s="18"/>
      <c r="F8" s="8">
        <f t="shared" ref="F8:F15" si="0">C8+D8-E8</f>
        <v>0</v>
      </c>
      <c r="G8" s="7"/>
      <c r="H8" s="7"/>
      <c r="I8" s="192">
        <f t="shared" ref="I8:I15" si="1">F8+G8-H8</f>
        <v>0</v>
      </c>
      <c r="J8" s="8"/>
      <c r="K8" s="283"/>
    </row>
    <row r="9" spans="1:11" s="4" customFormat="1" ht="69" customHeight="1" thickBot="1">
      <c r="A9" s="25"/>
      <c r="B9" s="6"/>
      <c r="C9" s="18"/>
      <c r="D9" s="18"/>
      <c r="E9" s="18"/>
      <c r="F9" s="18">
        <f t="shared" si="0"/>
        <v>0</v>
      </c>
      <c r="G9" s="9"/>
      <c r="H9" s="9"/>
      <c r="I9" s="192">
        <f t="shared" si="1"/>
        <v>0</v>
      </c>
      <c r="J9" s="18"/>
      <c r="K9" s="283"/>
    </row>
    <row r="10" spans="1:11" s="4" customFormat="1" ht="69" customHeight="1" thickBot="1">
      <c r="A10" s="25"/>
      <c r="B10" s="6"/>
      <c r="C10" s="18"/>
      <c r="D10" s="18"/>
      <c r="E10" s="18"/>
      <c r="F10" s="18">
        <f t="shared" si="0"/>
        <v>0</v>
      </c>
      <c r="G10" s="9"/>
      <c r="H10" s="9"/>
      <c r="I10" s="192">
        <f t="shared" si="1"/>
        <v>0</v>
      </c>
      <c r="J10" s="18"/>
      <c r="K10" s="283"/>
    </row>
    <row r="11" spans="1:11" s="4" customFormat="1" ht="69" customHeight="1" thickBot="1">
      <c r="A11" s="25"/>
      <c r="B11" s="6"/>
      <c r="C11" s="18"/>
      <c r="D11" s="18"/>
      <c r="E11" s="18"/>
      <c r="F11" s="18">
        <f t="shared" si="0"/>
        <v>0</v>
      </c>
      <c r="G11" s="9"/>
      <c r="H11" s="9"/>
      <c r="I11" s="192">
        <f t="shared" si="1"/>
        <v>0</v>
      </c>
      <c r="J11" s="18"/>
      <c r="K11" s="283"/>
    </row>
    <row r="12" spans="1:11" s="4" customFormat="1" ht="69" customHeight="1" thickBot="1">
      <c r="A12" s="25"/>
      <c r="B12" s="6"/>
      <c r="C12" s="18"/>
      <c r="D12" s="18"/>
      <c r="E12" s="18"/>
      <c r="F12" s="18">
        <f t="shared" si="0"/>
        <v>0</v>
      </c>
      <c r="G12" s="9"/>
      <c r="H12" s="9"/>
      <c r="I12" s="192">
        <f t="shared" si="1"/>
        <v>0</v>
      </c>
      <c r="J12" s="18"/>
      <c r="K12" s="283"/>
    </row>
    <row r="13" spans="1:11" s="4" customFormat="1" ht="69" customHeight="1" thickBot="1">
      <c r="A13" s="25"/>
      <c r="B13" s="6"/>
      <c r="C13" s="18"/>
      <c r="D13" s="18"/>
      <c r="E13" s="18"/>
      <c r="F13" s="18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69" customHeight="1" thickBot="1">
      <c r="A14" s="25"/>
      <c r="B14" s="6"/>
      <c r="C14" s="18"/>
      <c r="D14" s="18"/>
      <c r="E14" s="18"/>
      <c r="F14" s="18">
        <f t="shared" si="0"/>
        <v>0</v>
      </c>
      <c r="G14" s="9"/>
      <c r="H14" s="9"/>
      <c r="I14" s="192">
        <f t="shared" si="1"/>
        <v>0</v>
      </c>
      <c r="J14" s="18"/>
      <c r="K14" s="283"/>
    </row>
    <row r="15" spans="1:11" s="4" customFormat="1" ht="69" customHeight="1" thickBot="1">
      <c r="A15" s="25"/>
      <c r="B15" s="6"/>
      <c r="C15" s="18"/>
      <c r="D15" s="18"/>
      <c r="E15" s="18"/>
      <c r="F15" s="18">
        <f t="shared" si="0"/>
        <v>0</v>
      </c>
      <c r="G15" s="9"/>
      <c r="H15" s="9"/>
      <c r="I15" s="192">
        <f t="shared" si="1"/>
        <v>0</v>
      </c>
      <c r="J15" s="18"/>
      <c r="K15" s="283"/>
    </row>
    <row r="16" spans="1:11" s="4" customFormat="1" ht="94.5" customHeight="1" thickBot="1">
      <c r="A16" s="281" t="s">
        <v>16</v>
      </c>
      <c r="B16" s="282"/>
      <c r="C16" s="20">
        <f t="shared" ref="C16:J16" si="2">SUM(C8:C15)</f>
        <v>0</v>
      </c>
      <c r="D16" s="20">
        <f t="shared" si="2"/>
        <v>0</v>
      </c>
      <c r="E16" s="20">
        <f t="shared" si="2"/>
        <v>0</v>
      </c>
      <c r="F16" s="20">
        <f t="shared" si="2"/>
        <v>0</v>
      </c>
      <c r="G16" s="20">
        <f t="shared" si="2"/>
        <v>0</v>
      </c>
      <c r="H16" s="20">
        <f t="shared" si="2"/>
        <v>0</v>
      </c>
      <c r="I16" s="192">
        <f t="shared" si="2"/>
        <v>0</v>
      </c>
      <c r="J16" s="20">
        <f t="shared" si="2"/>
        <v>0</v>
      </c>
      <c r="K16" s="182"/>
    </row>
  </sheetData>
  <mergeCells count="13">
    <mergeCell ref="I6:I7"/>
    <mergeCell ref="J6:J7"/>
    <mergeCell ref="A16:B16"/>
    <mergeCell ref="K1:K15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5"/>
  <sheetViews>
    <sheetView rightToLeft="1" view="pageBreakPreview" topLeftCell="A13" zoomScale="70" zoomScaleSheetLayoutView="70" workbookViewId="0">
      <selection activeCell="J8" sqref="J8"/>
    </sheetView>
  </sheetViews>
  <sheetFormatPr defaultColWidth="9" defaultRowHeight="18"/>
  <cols>
    <col min="1" max="1" width="7.140625" style="1" bestFit="1" customWidth="1"/>
    <col min="2" max="2" width="49" style="1" customWidth="1"/>
    <col min="3" max="6" width="19.7109375" style="1" customWidth="1"/>
    <col min="7" max="7" width="22.85546875" style="1" customWidth="1"/>
    <col min="8" max="8" width="16.85546875" style="1" bestFit="1" customWidth="1"/>
    <col min="9" max="9" width="18.7109375" style="1" bestFit="1" customWidth="1"/>
    <col min="10" max="10" width="17.71093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204</v>
      </c>
    </row>
    <row r="2" spans="1:11" ht="48.75" customHeight="1">
      <c r="A2" s="317" t="str">
        <f>'اطلاعات اولیه'!C7</f>
        <v>نام شرکت : کارآمد ترانیک (سهامی خاص)</v>
      </c>
      <c r="B2" s="284"/>
      <c r="C2" s="284"/>
      <c r="D2" s="284"/>
      <c r="E2" s="284"/>
      <c r="F2" s="284"/>
      <c r="G2" s="284"/>
      <c r="H2" s="284"/>
      <c r="I2" s="11" t="s">
        <v>121</v>
      </c>
      <c r="J2" s="269" t="str">
        <f>'اطلاعات اولیه'!F7</f>
        <v>اردیبهشت1402</v>
      </c>
      <c r="K2" s="283"/>
    </row>
    <row r="3" spans="1:11" ht="48.75" customHeight="1">
      <c r="A3" s="318" t="s">
        <v>117</v>
      </c>
      <c r="B3" s="285"/>
      <c r="C3" s="285"/>
      <c r="D3" s="285"/>
      <c r="E3" s="285"/>
      <c r="F3" s="285"/>
      <c r="G3" s="285"/>
      <c r="H3" s="285"/>
      <c r="I3" s="13" t="s">
        <v>122</v>
      </c>
      <c r="J3" s="270" t="str">
        <f>'اطلاعات اولیه'!F8</f>
        <v>مهدی وهابی</v>
      </c>
      <c r="K3" s="283"/>
    </row>
    <row r="4" spans="1:11" ht="48.75" customHeight="1" thickBot="1">
      <c r="A4" s="319" t="str">
        <f>'اطلاعات اولیه'!C9</f>
        <v>سال مورد رسیدگی :1401/12/29</v>
      </c>
      <c r="B4" s="286"/>
      <c r="C4" s="286"/>
      <c r="D4" s="286"/>
      <c r="E4" s="286"/>
      <c r="F4" s="286"/>
      <c r="G4" s="286"/>
      <c r="H4" s="286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2"/>
      <c r="D5" s="2"/>
      <c r="E5" s="2"/>
      <c r="F5" s="2"/>
      <c r="G5" s="2"/>
      <c r="H5" s="2"/>
      <c r="I5" s="2"/>
      <c r="J5" s="2"/>
      <c r="K5" s="283"/>
    </row>
    <row r="6" spans="1:11" ht="48.75" customHeight="1">
      <c r="A6" s="287" t="s">
        <v>105</v>
      </c>
      <c r="B6" s="287" t="s">
        <v>8</v>
      </c>
      <c r="C6" s="289" t="s">
        <v>3</v>
      </c>
      <c r="D6" s="291" t="s">
        <v>116</v>
      </c>
      <c r="E6" s="291" t="s">
        <v>119</v>
      </c>
      <c r="F6" s="291" t="s">
        <v>196</v>
      </c>
      <c r="G6" s="291" t="s">
        <v>118</v>
      </c>
      <c r="H6" s="291" t="s">
        <v>120</v>
      </c>
      <c r="I6" s="291" t="s">
        <v>58</v>
      </c>
      <c r="J6" s="291" t="s">
        <v>115</v>
      </c>
      <c r="K6" s="283"/>
    </row>
    <row r="7" spans="1:11" ht="48.75" customHeight="1" thickBot="1">
      <c r="A7" s="288"/>
      <c r="B7" s="288"/>
      <c r="C7" s="290"/>
      <c r="D7" s="292"/>
      <c r="E7" s="292"/>
      <c r="F7" s="292"/>
      <c r="G7" s="292"/>
      <c r="H7" s="292"/>
      <c r="I7" s="292"/>
      <c r="J7" s="292"/>
      <c r="K7" s="283"/>
    </row>
    <row r="8" spans="1:11" s="4" customFormat="1" ht="43.5" customHeight="1" thickBot="1">
      <c r="A8" s="64">
        <v>1</v>
      </c>
      <c r="B8" s="74"/>
      <c r="C8" s="6"/>
      <c r="D8" s="75"/>
      <c r="E8" s="75"/>
      <c r="F8" s="75">
        <f>E8-D8</f>
        <v>0</v>
      </c>
      <c r="G8" s="75"/>
      <c r="H8" s="75"/>
      <c r="I8" s="75"/>
      <c r="J8" s="75">
        <f>F8+G8+H8+I8</f>
        <v>0</v>
      </c>
      <c r="K8" s="283"/>
    </row>
    <row r="9" spans="1:11" s="4" customFormat="1" ht="43.5" customHeight="1" thickBot="1">
      <c r="A9" s="64">
        <v>2</v>
      </c>
      <c r="B9" s="74"/>
      <c r="C9" s="6"/>
      <c r="D9" s="75"/>
      <c r="E9" s="75"/>
      <c r="F9" s="75">
        <f t="shared" ref="F9:F17" si="0">E9-D9</f>
        <v>0</v>
      </c>
      <c r="G9" s="75"/>
      <c r="H9" s="75"/>
      <c r="I9" s="75"/>
      <c r="J9" s="75">
        <f t="shared" ref="J9:J17" si="1">F9+G9+H9+I9</f>
        <v>0</v>
      </c>
      <c r="K9" s="283"/>
    </row>
    <row r="10" spans="1:11" s="4" customFormat="1" ht="43.5" customHeight="1" thickBot="1">
      <c r="A10" s="64">
        <v>3</v>
      </c>
      <c r="B10" s="74"/>
      <c r="C10" s="6"/>
      <c r="D10" s="75"/>
      <c r="E10" s="75"/>
      <c r="F10" s="75">
        <f t="shared" si="0"/>
        <v>0</v>
      </c>
      <c r="G10" s="75"/>
      <c r="H10" s="75"/>
      <c r="I10" s="75"/>
      <c r="J10" s="75">
        <f t="shared" si="1"/>
        <v>0</v>
      </c>
      <c r="K10" s="283"/>
    </row>
    <row r="11" spans="1:11" s="4" customFormat="1" ht="43.5" customHeight="1" thickBot="1">
      <c r="A11" s="64">
        <v>4</v>
      </c>
      <c r="B11" s="74"/>
      <c r="C11" s="6"/>
      <c r="D11" s="75"/>
      <c r="E11" s="76"/>
      <c r="F11" s="75">
        <f t="shared" si="0"/>
        <v>0</v>
      </c>
      <c r="G11" s="75"/>
      <c r="H11" s="75"/>
      <c r="I11" s="75"/>
      <c r="J11" s="75">
        <f t="shared" si="1"/>
        <v>0</v>
      </c>
      <c r="K11" s="283"/>
    </row>
    <row r="12" spans="1:11" s="4" customFormat="1" ht="43.5" customHeight="1" thickBot="1">
      <c r="A12" s="64">
        <v>5</v>
      </c>
      <c r="B12" s="74"/>
      <c r="C12" s="6"/>
      <c r="D12" s="75"/>
      <c r="E12" s="75"/>
      <c r="F12" s="75">
        <f t="shared" si="0"/>
        <v>0</v>
      </c>
      <c r="G12" s="75"/>
      <c r="H12" s="75"/>
      <c r="I12" s="75"/>
      <c r="J12" s="75">
        <f t="shared" si="1"/>
        <v>0</v>
      </c>
      <c r="K12" s="283"/>
    </row>
    <row r="13" spans="1:11" s="4" customFormat="1" ht="43.5" customHeight="1" thickBot="1">
      <c r="A13" s="64">
        <v>6</v>
      </c>
      <c r="B13" s="74"/>
      <c r="C13" s="6"/>
      <c r="D13" s="75"/>
      <c r="E13" s="75"/>
      <c r="F13" s="75">
        <f t="shared" si="0"/>
        <v>0</v>
      </c>
      <c r="G13" s="75"/>
      <c r="H13" s="75"/>
      <c r="I13" s="75"/>
      <c r="J13" s="75">
        <f t="shared" si="1"/>
        <v>0</v>
      </c>
      <c r="K13" s="283"/>
    </row>
    <row r="14" spans="1:11" s="4" customFormat="1" ht="43.5" customHeight="1" thickBot="1">
      <c r="A14" s="64">
        <v>7</v>
      </c>
      <c r="B14" s="74"/>
      <c r="C14" s="6"/>
      <c r="D14" s="75"/>
      <c r="E14" s="76"/>
      <c r="F14" s="75">
        <f t="shared" si="0"/>
        <v>0</v>
      </c>
      <c r="G14" s="75"/>
      <c r="H14" s="75"/>
      <c r="I14" s="75"/>
      <c r="J14" s="75">
        <f t="shared" si="1"/>
        <v>0</v>
      </c>
      <c r="K14" s="283"/>
    </row>
    <row r="15" spans="1:11" s="4" customFormat="1" ht="43.5" customHeight="1" thickBot="1">
      <c r="A15" s="64">
        <v>8</v>
      </c>
      <c r="B15" s="74"/>
      <c r="C15" s="6"/>
      <c r="D15" s="75"/>
      <c r="E15" s="76"/>
      <c r="F15" s="75">
        <f t="shared" si="0"/>
        <v>0</v>
      </c>
      <c r="G15" s="75"/>
      <c r="H15" s="75"/>
      <c r="I15" s="75"/>
      <c r="J15" s="75">
        <f t="shared" si="1"/>
        <v>0</v>
      </c>
      <c r="K15" s="283"/>
    </row>
    <row r="16" spans="1:11" s="4" customFormat="1" ht="43.5" customHeight="1" thickBot="1">
      <c r="A16" s="64">
        <v>9</v>
      </c>
      <c r="B16" s="74"/>
      <c r="C16" s="6"/>
      <c r="D16" s="75"/>
      <c r="E16" s="76"/>
      <c r="F16" s="75">
        <f t="shared" si="0"/>
        <v>0</v>
      </c>
      <c r="G16" s="75"/>
      <c r="H16" s="75"/>
      <c r="I16" s="75"/>
      <c r="J16" s="75">
        <f t="shared" si="1"/>
        <v>0</v>
      </c>
      <c r="K16" s="283"/>
    </row>
    <row r="17" spans="1:11" s="4" customFormat="1" ht="43.5" customHeight="1" thickBot="1">
      <c r="A17" s="64">
        <v>10</v>
      </c>
      <c r="B17" s="74"/>
      <c r="C17" s="6"/>
      <c r="D17" s="75"/>
      <c r="E17" s="76"/>
      <c r="F17" s="75">
        <f t="shared" si="0"/>
        <v>0</v>
      </c>
      <c r="G17" s="75"/>
      <c r="H17" s="75"/>
      <c r="I17" s="75"/>
      <c r="J17" s="75">
        <f t="shared" si="1"/>
        <v>0</v>
      </c>
      <c r="K17" s="283"/>
    </row>
    <row r="18" spans="1:11" s="4" customFormat="1" ht="59.25" customHeight="1" thickBot="1">
      <c r="A18" s="281" t="s">
        <v>16</v>
      </c>
      <c r="B18" s="320"/>
      <c r="C18" s="282"/>
      <c r="D18" s="79">
        <f t="shared" ref="D18:J18" si="2">SUM(D8:D17)</f>
        <v>0</v>
      </c>
      <c r="E18" s="79">
        <f t="shared" si="2"/>
        <v>0</v>
      </c>
      <c r="F18" s="79">
        <f t="shared" si="2"/>
        <v>0</v>
      </c>
      <c r="G18" s="79">
        <f t="shared" si="2"/>
        <v>0</v>
      </c>
      <c r="H18" s="79">
        <f t="shared" si="2"/>
        <v>0</v>
      </c>
      <c r="I18" s="79">
        <f t="shared" si="2"/>
        <v>0</v>
      </c>
      <c r="J18" s="79">
        <f t="shared" si="2"/>
        <v>0</v>
      </c>
      <c r="K18" s="283"/>
    </row>
    <row r="19" spans="1:11">
      <c r="K19" s="283"/>
    </row>
    <row r="20" spans="1:11">
      <c r="K20" s="283"/>
    </row>
    <row r="21" spans="1:11">
      <c r="K21" s="283"/>
    </row>
    <row r="22" spans="1:11">
      <c r="K22" s="283"/>
    </row>
    <row r="23" spans="1:11">
      <c r="K23" s="283"/>
    </row>
    <row r="24" spans="1:11">
      <c r="K24" s="283"/>
    </row>
    <row r="25" spans="1:11">
      <c r="K25" s="283"/>
    </row>
  </sheetData>
  <mergeCells count="16">
    <mergeCell ref="A18:C18"/>
    <mergeCell ref="H6:H7"/>
    <mergeCell ref="I6:I7"/>
    <mergeCell ref="J6:J7"/>
    <mergeCell ref="K1:K17"/>
    <mergeCell ref="A2:H2"/>
    <mergeCell ref="A3:H3"/>
    <mergeCell ref="A4:H4"/>
    <mergeCell ref="A6:A7"/>
    <mergeCell ref="B6:B7"/>
    <mergeCell ref="C6:C7"/>
    <mergeCell ref="D6:D7"/>
    <mergeCell ref="G6:G7"/>
    <mergeCell ref="F6:F7"/>
    <mergeCell ref="E6:E7"/>
    <mergeCell ref="K18:K25"/>
  </mergeCells>
  <printOptions horizontalCentered="1"/>
  <pageMargins left="0" right="0" top="0" bottom="0" header="0" footer="0"/>
  <pageSetup paperSize="9" scale="65" orientation="landscape" horizontalDpi="1200" verticalDpi="120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4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57031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111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33"/>
      <c r="B8" s="6"/>
      <c r="C8" s="8"/>
      <c r="D8" s="18"/>
      <c r="E8" s="18"/>
      <c r="F8" s="8">
        <f t="shared" ref="F8:F13" si="0">C8+D8-E8</f>
        <v>0</v>
      </c>
      <c r="G8" s="7"/>
      <c r="H8" s="7"/>
      <c r="I8" s="192">
        <f t="shared" ref="I8:I13" si="1">F8+G8-H8</f>
        <v>0</v>
      </c>
      <c r="J8" s="8">
        <v>0</v>
      </c>
      <c r="K8" s="283"/>
    </row>
    <row r="9" spans="1:11" s="4" customFormat="1" ht="69" customHeight="1" thickBot="1">
      <c r="A9" s="33"/>
      <c r="B9" s="6"/>
      <c r="C9" s="8"/>
      <c r="D9" s="18"/>
      <c r="E9" s="18"/>
      <c r="F9" s="8">
        <f t="shared" si="0"/>
        <v>0</v>
      </c>
      <c r="G9" s="9"/>
      <c r="H9" s="9"/>
      <c r="I9" s="192">
        <f t="shared" si="1"/>
        <v>0</v>
      </c>
      <c r="J9" s="8">
        <v>0</v>
      </c>
      <c r="K9" s="283"/>
    </row>
    <row r="10" spans="1:11" s="4" customFormat="1" ht="69" customHeight="1" thickBot="1">
      <c r="A10" s="33"/>
      <c r="B10" s="6"/>
      <c r="C10" s="8"/>
      <c r="D10" s="18"/>
      <c r="E10" s="18"/>
      <c r="F10" s="8">
        <f t="shared" si="0"/>
        <v>0</v>
      </c>
      <c r="G10" s="9"/>
      <c r="H10" s="9"/>
      <c r="I10" s="192">
        <f t="shared" si="1"/>
        <v>0</v>
      </c>
      <c r="J10" s="8">
        <v>0</v>
      </c>
      <c r="K10" s="283"/>
    </row>
    <row r="11" spans="1:11" s="4" customFormat="1" ht="69" customHeight="1" thickBot="1">
      <c r="A11" s="33"/>
      <c r="B11" s="6"/>
      <c r="C11" s="8"/>
      <c r="D11" s="18"/>
      <c r="E11" s="18"/>
      <c r="F11" s="8">
        <f t="shared" si="0"/>
        <v>0</v>
      </c>
      <c r="G11" s="9"/>
      <c r="H11" s="9"/>
      <c r="I11" s="192">
        <f t="shared" si="1"/>
        <v>0</v>
      </c>
      <c r="J11" s="8">
        <v>0</v>
      </c>
      <c r="K11" s="283"/>
    </row>
    <row r="12" spans="1:11" s="4" customFormat="1" ht="69" customHeight="1" thickBot="1">
      <c r="A12" s="33"/>
      <c r="B12" s="6"/>
      <c r="C12" s="8"/>
      <c r="D12" s="18"/>
      <c r="E12" s="18"/>
      <c r="F12" s="8">
        <f t="shared" si="0"/>
        <v>0</v>
      </c>
      <c r="G12" s="9"/>
      <c r="H12" s="9"/>
      <c r="I12" s="192">
        <f t="shared" si="1"/>
        <v>0</v>
      </c>
      <c r="J12" s="8">
        <v>0</v>
      </c>
      <c r="K12" s="283"/>
    </row>
    <row r="13" spans="1:11" s="4" customFormat="1" ht="69" customHeight="1" thickBot="1">
      <c r="A13" s="33"/>
      <c r="B13" s="6"/>
      <c r="C13" s="8"/>
      <c r="D13" s="18"/>
      <c r="E13" s="18"/>
      <c r="F13" s="8">
        <f t="shared" si="0"/>
        <v>0</v>
      </c>
      <c r="G13" s="9"/>
      <c r="H13" s="9"/>
      <c r="I13" s="192">
        <f t="shared" si="1"/>
        <v>0</v>
      </c>
      <c r="J13" s="8">
        <v>0</v>
      </c>
      <c r="K13" s="283"/>
    </row>
    <row r="14" spans="1:11" s="4" customFormat="1" ht="94.5" customHeight="1" thickBot="1">
      <c r="A14" s="281" t="s">
        <v>16</v>
      </c>
      <c r="B14" s="282"/>
      <c r="C14" s="20">
        <f t="shared" ref="C14:J14" si="2">SUM(C8:C13)</f>
        <v>0</v>
      </c>
      <c r="D14" s="20">
        <f t="shared" si="2"/>
        <v>0</v>
      </c>
      <c r="E14" s="20">
        <f t="shared" si="2"/>
        <v>0</v>
      </c>
      <c r="F14" s="20">
        <f t="shared" si="2"/>
        <v>0</v>
      </c>
      <c r="G14" s="20">
        <f t="shared" si="2"/>
        <v>0</v>
      </c>
      <c r="H14" s="20">
        <f t="shared" si="2"/>
        <v>0</v>
      </c>
      <c r="I14" s="192">
        <f t="shared" si="2"/>
        <v>0</v>
      </c>
      <c r="J14" s="20">
        <f t="shared" si="2"/>
        <v>0</v>
      </c>
      <c r="K14" s="77"/>
    </row>
  </sheetData>
  <mergeCells count="13">
    <mergeCell ref="I6:I7"/>
    <mergeCell ref="J6:J7"/>
    <mergeCell ref="A14:B14"/>
    <mergeCell ref="K1:K13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2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57031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208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272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112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46.5" customHeight="1" thickBot="1">
      <c r="A8" s="25"/>
      <c r="B8" s="6"/>
      <c r="C8" s="8"/>
      <c r="D8" s="18"/>
      <c r="E8" s="18"/>
      <c r="F8" s="8">
        <f t="shared" ref="F8:F19" si="0">C8+D8-E8</f>
        <v>0</v>
      </c>
      <c r="G8" s="7"/>
      <c r="H8" s="7"/>
      <c r="I8" s="192">
        <f t="shared" ref="I8:I19" si="1">F8+G8-H8</f>
        <v>0</v>
      </c>
      <c r="J8" s="8"/>
      <c r="K8" s="283"/>
    </row>
    <row r="9" spans="1:11" s="4" customFormat="1" ht="46.5" customHeight="1" thickBot="1">
      <c r="A9" s="25"/>
      <c r="B9" s="6"/>
      <c r="C9" s="8"/>
      <c r="D9" s="18"/>
      <c r="E9" s="18"/>
      <c r="F9" s="8">
        <f t="shared" si="0"/>
        <v>0</v>
      </c>
      <c r="G9" s="9"/>
      <c r="H9" s="9"/>
      <c r="I9" s="192">
        <f t="shared" si="1"/>
        <v>0</v>
      </c>
      <c r="J9" s="8"/>
      <c r="K9" s="283"/>
    </row>
    <row r="10" spans="1:11" s="4" customFormat="1" ht="46.5" customHeight="1" thickBot="1">
      <c r="A10" s="25"/>
      <c r="B10" s="6"/>
      <c r="C10" s="8"/>
      <c r="D10" s="18"/>
      <c r="E10" s="18"/>
      <c r="F10" s="8">
        <f t="shared" si="0"/>
        <v>0</v>
      </c>
      <c r="G10" s="9"/>
      <c r="H10" s="9"/>
      <c r="I10" s="192">
        <f t="shared" si="1"/>
        <v>0</v>
      </c>
      <c r="J10" s="8"/>
      <c r="K10" s="283"/>
    </row>
    <row r="11" spans="1:11" s="4" customFormat="1" ht="46.5" customHeight="1" thickBot="1">
      <c r="A11" s="25"/>
      <c r="B11" s="6"/>
      <c r="C11" s="8"/>
      <c r="D11" s="18"/>
      <c r="E11" s="18"/>
      <c r="F11" s="8">
        <f t="shared" si="0"/>
        <v>0</v>
      </c>
      <c r="G11" s="9"/>
      <c r="H11" s="9"/>
      <c r="I11" s="192">
        <f t="shared" si="1"/>
        <v>0</v>
      </c>
      <c r="J11" s="8"/>
      <c r="K11" s="283"/>
    </row>
    <row r="12" spans="1:11" s="4" customFormat="1" ht="46.5" customHeight="1" thickBot="1">
      <c r="A12" s="25"/>
      <c r="B12" s="6"/>
      <c r="C12" s="8"/>
      <c r="D12" s="18"/>
      <c r="E12" s="18"/>
      <c r="F12" s="8">
        <f t="shared" si="0"/>
        <v>0</v>
      </c>
      <c r="G12" s="9"/>
      <c r="H12" s="9"/>
      <c r="I12" s="192">
        <f t="shared" si="1"/>
        <v>0</v>
      </c>
      <c r="J12" s="8"/>
      <c r="K12" s="283"/>
    </row>
    <row r="13" spans="1:11" s="4" customFormat="1" ht="46.5" customHeight="1" thickBot="1">
      <c r="A13" s="25"/>
      <c r="B13" s="6"/>
      <c r="C13" s="8"/>
      <c r="D13" s="18"/>
      <c r="E13" s="18"/>
      <c r="F13" s="8">
        <f t="shared" si="0"/>
        <v>0</v>
      </c>
      <c r="G13" s="9"/>
      <c r="H13" s="9"/>
      <c r="I13" s="192">
        <f t="shared" si="1"/>
        <v>0</v>
      </c>
      <c r="J13" s="8"/>
      <c r="K13" s="283"/>
    </row>
    <row r="14" spans="1:11" s="4" customFormat="1" ht="46.5" customHeight="1" thickBot="1">
      <c r="A14" s="25"/>
      <c r="B14" s="6"/>
      <c r="C14" s="8"/>
      <c r="D14" s="18"/>
      <c r="E14" s="18"/>
      <c r="F14" s="8">
        <f t="shared" si="0"/>
        <v>0</v>
      </c>
      <c r="G14" s="9"/>
      <c r="H14" s="9"/>
      <c r="I14" s="192">
        <f t="shared" si="1"/>
        <v>0</v>
      </c>
      <c r="J14" s="8"/>
      <c r="K14" s="283"/>
    </row>
    <row r="15" spans="1:11" s="4" customFormat="1" ht="46.5" customHeight="1" thickBot="1">
      <c r="A15" s="25"/>
      <c r="B15" s="6"/>
      <c r="C15" s="8"/>
      <c r="D15" s="18"/>
      <c r="E15" s="18"/>
      <c r="F15" s="8">
        <f t="shared" si="0"/>
        <v>0</v>
      </c>
      <c r="G15" s="9"/>
      <c r="H15" s="9"/>
      <c r="I15" s="192">
        <f t="shared" si="1"/>
        <v>0</v>
      </c>
      <c r="J15" s="8"/>
      <c r="K15" s="283"/>
    </row>
    <row r="16" spans="1:11" s="4" customFormat="1" ht="46.5" customHeight="1" thickBot="1">
      <c r="A16" s="25"/>
      <c r="B16" s="6"/>
      <c r="C16" s="8"/>
      <c r="D16" s="18"/>
      <c r="E16" s="18"/>
      <c r="F16" s="8">
        <f t="shared" si="0"/>
        <v>0</v>
      </c>
      <c r="G16" s="9"/>
      <c r="H16" s="9"/>
      <c r="I16" s="192">
        <f t="shared" si="1"/>
        <v>0</v>
      </c>
      <c r="J16" s="8"/>
      <c r="K16" s="283"/>
    </row>
    <row r="17" spans="1:11" s="4" customFormat="1" ht="46.5" customHeight="1" thickBot="1">
      <c r="A17" s="25"/>
      <c r="B17" s="6"/>
      <c r="C17" s="8"/>
      <c r="D17" s="18"/>
      <c r="E17" s="18"/>
      <c r="F17" s="8">
        <f t="shared" si="0"/>
        <v>0</v>
      </c>
      <c r="G17" s="9"/>
      <c r="H17" s="9"/>
      <c r="I17" s="192">
        <f t="shared" si="1"/>
        <v>0</v>
      </c>
      <c r="J17" s="8"/>
      <c r="K17" s="283"/>
    </row>
    <row r="18" spans="1:11" s="4" customFormat="1" ht="46.5" customHeight="1" thickBot="1">
      <c r="A18" s="25"/>
      <c r="B18" s="6"/>
      <c r="C18" s="8"/>
      <c r="D18" s="18"/>
      <c r="E18" s="18"/>
      <c r="F18" s="8">
        <f t="shared" si="0"/>
        <v>0</v>
      </c>
      <c r="G18" s="9"/>
      <c r="H18" s="9"/>
      <c r="I18" s="192">
        <f t="shared" si="1"/>
        <v>0</v>
      </c>
      <c r="J18" s="8"/>
      <c r="K18" s="283"/>
    </row>
    <row r="19" spans="1:11" s="4" customFormat="1" ht="46.5" customHeight="1" thickBot="1">
      <c r="A19" s="25"/>
      <c r="B19" s="6"/>
      <c r="C19" s="8"/>
      <c r="D19" s="18"/>
      <c r="E19" s="18"/>
      <c r="F19" s="8">
        <f t="shared" si="0"/>
        <v>0</v>
      </c>
      <c r="G19" s="9"/>
      <c r="H19" s="9"/>
      <c r="I19" s="192">
        <f t="shared" si="1"/>
        <v>0</v>
      </c>
      <c r="J19" s="8"/>
      <c r="K19" s="283"/>
    </row>
    <row r="20" spans="1:11" s="4" customFormat="1" ht="49.5" customHeight="1" thickBot="1">
      <c r="A20" s="281" t="s">
        <v>16</v>
      </c>
      <c r="B20" s="282"/>
      <c r="C20" s="20">
        <f t="shared" ref="C20:J20" si="2">SUM(C8:C19)</f>
        <v>0</v>
      </c>
      <c r="D20" s="20">
        <f t="shared" si="2"/>
        <v>0</v>
      </c>
      <c r="E20" s="20">
        <f t="shared" si="2"/>
        <v>0</v>
      </c>
      <c r="F20" s="20">
        <f t="shared" si="2"/>
        <v>0</v>
      </c>
      <c r="G20" s="20">
        <f t="shared" si="2"/>
        <v>0</v>
      </c>
      <c r="H20" s="20">
        <f t="shared" si="2"/>
        <v>0</v>
      </c>
      <c r="I20" s="192">
        <f t="shared" si="2"/>
        <v>0</v>
      </c>
      <c r="J20" s="20">
        <f t="shared" si="2"/>
        <v>0</v>
      </c>
      <c r="K20" s="295"/>
    </row>
    <row r="21" spans="1:11">
      <c r="K21" s="295"/>
    </row>
    <row r="22" spans="1:11">
      <c r="K22" s="295"/>
    </row>
  </sheetData>
  <mergeCells count="14">
    <mergeCell ref="I6:I7"/>
    <mergeCell ref="J6:J7"/>
    <mergeCell ref="A20:B20"/>
    <mergeCell ref="K1:K19"/>
    <mergeCell ref="K20:K22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63" orientation="landscape" horizontalDpi="1200" verticalDpi="1200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7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0.42578125" style="1" bestFit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57031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113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2.25" customHeight="1" thickBot="1">
      <c r="A8" s="33"/>
      <c r="B8" s="6"/>
      <c r="C8" s="18"/>
      <c r="D8" s="18"/>
      <c r="E8" s="18"/>
      <c r="F8" s="18">
        <f t="shared" ref="F8:F16" si="0">C8+D8-E8</f>
        <v>0</v>
      </c>
      <c r="G8" s="7"/>
      <c r="H8" s="7"/>
      <c r="I8" s="192">
        <f t="shared" ref="I8:I16" si="1">F8+G8-H8</f>
        <v>0</v>
      </c>
      <c r="J8" s="8"/>
      <c r="K8" s="283"/>
    </row>
    <row r="9" spans="1:11" s="4" customFormat="1" ht="62.25" customHeight="1" thickBot="1">
      <c r="A9" s="33"/>
      <c r="B9" s="6"/>
      <c r="C9" s="18"/>
      <c r="D9" s="18"/>
      <c r="E9" s="18"/>
      <c r="F9" s="18">
        <f t="shared" si="0"/>
        <v>0</v>
      </c>
      <c r="G9" s="9"/>
      <c r="H9" s="9"/>
      <c r="I9" s="192">
        <f t="shared" si="1"/>
        <v>0</v>
      </c>
      <c r="J9" s="18"/>
      <c r="K9" s="283"/>
    </row>
    <row r="10" spans="1:11" s="4" customFormat="1" ht="62.25" customHeight="1" thickBot="1">
      <c r="A10" s="33"/>
      <c r="B10" s="6"/>
      <c r="C10" s="18"/>
      <c r="D10" s="18"/>
      <c r="E10" s="18"/>
      <c r="F10" s="18">
        <f t="shared" si="0"/>
        <v>0</v>
      </c>
      <c r="G10" s="9"/>
      <c r="H10" s="9"/>
      <c r="I10" s="192">
        <f t="shared" si="1"/>
        <v>0</v>
      </c>
      <c r="J10" s="18"/>
      <c r="K10" s="283"/>
    </row>
    <row r="11" spans="1:11" s="4" customFormat="1" ht="62.25" customHeight="1" thickBot="1">
      <c r="A11" s="33"/>
      <c r="B11" s="6"/>
      <c r="C11" s="18"/>
      <c r="D11" s="18"/>
      <c r="E11" s="18"/>
      <c r="F11" s="18">
        <f t="shared" si="0"/>
        <v>0</v>
      </c>
      <c r="G11" s="9"/>
      <c r="H11" s="9"/>
      <c r="I11" s="192">
        <f t="shared" si="1"/>
        <v>0</v>
      </c>
      <c r="J11" s="18"/>
      <c r="K11" s="283"/>
    </row>
    <row r="12" spans="1:11" s="4" customFormat="1" ht="62.25" customHeight="1" thickBot="1">
      <c r="A12" s="33"/>
      <c r="B12" s="6"/>
      <c r="C12" s="18"/>
      <c r="D12" s="18"/>
      <c r="E12" s="18"/>
      <c r="F12" s="18">
        <f t="shared" si="0"/>
        <v>0</v>
      </c>
      <c r="G12" s="9"/>
      <c r="H12" s="9"/>
      <c r="I12" s="192">
        <f t="shared" si="1"/>
        <v>0</v>
      </c>
      <c r="J12" s="18"/>
      <c r="K12" s="283"/>
    </row>
    <row r="13" spans="1:11" s="4" customFormat="1" ht="62.25" customHeight="1" thickBot="1">
      <c r="A13" s="33"/>
      <c r="B13" s="6"/>
      <c r="C13" s="18"/>
      <c r="D13" s="18"/>
      <c r="E13" s="18"/>
      <c r="F13" s="18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62.25" customHeight="1" thickBot="1">
      <c r="A14" s="33"/>
      <c r="B14" s="6"/>
      <c r="C14" s="18"/>
      <c r="D14" s="18"/>
      <c r="E14" s="18"/>
      <c r="F14" s="18">
        <f t="shared" si="0"/>
        <v>0</v>
      </c>
      <c r="G14" s="9"/>
      <c r="H14" s="9"/>
      <c r="I14" s="192">
        <f t="shared" si="1"/>
        <v>0</v>
      </c>
      <c r="J14" s="18"/>
      <c r="K14" s="283"/>
    </row>
    <row r="15" spans="1:11" s="4" customFormat="1" ht="62.25" customHeight="1" thickBot="1">
      <c r="A15" s="33"/>
      <c r="B15" s="6"/>
      <c r="C15" s="18"/>
      <c r="D15" s="18"/>
      <c r="E15" s="18"/>
      <c r="F15" s="18">
        <f t="shared" si="0"/>
        <v>0</v>
      </c>
      <c r="G15" s="9"/>
      <c r="H15" s="9"/>
      <c r="I15" s="192">
        <f t="shared" si="1"/>
        <v>0</v>
      </c>
      <c r="J15" s="18"/>
      <c r="K15" s="283"/>
    </row>
    <row r="16" spans="1:11" s="4" customFormat="1" ht="62.25" customHeight="1" thickBot="1">
      <c r="A16" s="33"/>
      <c r="B16" s="6"/>
      <c r="C16" s="18"/>
      <c r="D16" s="18"/>
      <c r="E16" s="18"/>
      <c r="F16" s="18">
        <f t="shared" si="0"/>
        <v>0</v>
      </c>
      <c r="G16" s="9"/>
      <c r="H16" s="9"/>
      <c r="I16" s="192">
        <f t="shared" si="1"/>
        <v>0</v>
      </c>
      <c r="J16" s="18"/>
      <c r="K16" s="283"/>
    </row>
    <row r="17" spans="1:11" s="4" customFormat="1" ht="94.5" customHeight="1" thickBot="1">
      <c r="A17" s="281" t="s">
        <v>16</v>
      </c>
      <c r="B17" s="282"/>
      <c r="C17" s="20">
        <f t="shared" ref="C17:J17" si="2">SUM(C8:C16)</f>
        <v>0</v>
      </c>
      <c r="D17" s="20">
        <f t="shared" si="2"/>
        <v>0</v>
      </c>
      <c r="E17" s="20">
        <f t="shared" si="2"/>
        <v>0</v>
      </c>
      <c r="F17" s="20">
        <f t="shared" si="2"/>
        <v>0</v>
      </c>
      <c r="G17" s="20">
        <f t="shared" si="2"/>
        <v>0</v>
      </c>
      <c r="H17" s="20">
        <f t="shared" si="2"/>
        <v>0</v>
      </c>
      <c r="I17" s="192">
        <f t="shared" si="2"/>
        <v>0</v>
      </c>
      <c r="J17" s="20">
        <f t="shared" si="2"/>
        <v>0</v>
      </c>
      <c r="K17" s="182"/>
    </row>
  </sheetData>
  <mergeCells count="13">
    <mergeCell ref="I6:I7"/>
    <mergeCell ref="J6:J7"/>
    <mergeCell ref="A17:B17"/>
    <mergeCell ref="K1:K16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9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2.1406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57031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114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57.75" customHeight="1" thickBot="1">
      <c r="A8" s="25"/>
      <c r="B8" s="6"/>
      <c r="C8" s="8"/>
      <c r="D8" s="18"/>
      <c r="E8" s="18"/>
      <c r="F8" s="8">
        <f t="shared" ref="F8:F18" si="0">C8+D8-E8</f>
        <v>0</v>
      </c>
      <c r="G8" s="7"/>
      <c r="H8" s="7"/>
      <c r="I8" s="192">
        <f t="shared" ref="I8:I18" si="1">F8+G8-H8</f>
        <v>0</v>
      </c>
      <c r="J8" s="8"/>
      <c r="K8" s="283"/>
    </row>
    <row r="9" spans="1:11" s="4" customFormat="1" ht="57.75" customHeight="1" thickBot="1">
      <c r="A9" s="25"/>
      <c r="B9" s="6"/>
      <c r="C9" s="8"/>
      <c r="D9" s="18"/>
      <c r="E9" s="18"/>
      <c r="F9" s="8">
        <f t="shared" si="0"/>
        <v>0</v>
      </c>
      <c r="G9" s="9"/>
      <c r="H9" s="9"/>
      <c r="I9" s="192">
        <f t="shared" si="1"/>
        <v>0</v>
      </c>
      <c r="J9" s="18"/>
      <c r="K9" s="283"/>
    </row>
    <row r="10" spans="1:11" s="4" customFormat="1" ht="57.75" customHeight="1" thickBot="1">
      <c r="A10" s="25"/>
      <c r="B10" s="6"/>
      <c r="C10" s="8"/>
      <c r="D10" s="18"/>
      <c r="E10" s="18"/>
      <c r="F10" s="8">
        <f t="shared" si="0"/>
        <v>0</v>
      </c>
      <c r="G10" s="9"/>
      <c r="H10" s="9"/>
      <c r="I10" s="192">
        <f t="shared" si="1"/>
        <v>0</v>
      </c>
      <c r="J10" s="18"/>
      <c r="K10" s="283"/>
    </row>
    <row r="11" spans="1:11" s="4" customFormat="1" ht="57.75" customHeight="1" thickBot="1">
      <c r="A11" s="25"/>
      <c r="B11" s="6"/>
      <c r="C11" s="8"/>
      <c r="D11" s="18"/>
      <c r="E11" s="18"/>
      <c r="F11" s="8">
        <f t="shared" si="0"/>
        <v>0</v>
      </c>
      <c r="G11" s="9"/>
      <c r="H11" s="9"/>
      <c r="I11" s="192">
        <f t="shared" si="1"/>
        <v>0</v>
      </c>
      <c r="J11" s="18"/>
      <c r="K11" s="283"/>
    </row>
    <row r="12" spans="1:11" s="4" customFormat="1" ht="57.75" customHeight="1" thickBot="1">
      <c r="A12" s="25"/>
      <c r="B12" s="6"/>
      <c r="C12" s="8"/>
      <c r="D12" s="18"/>
      <c r="E12" s="18"/>
      <c r="F12" s="8">
        <f t="shared" si="0"/>
        <v>0</v>
      </c>
      <c r="G12" s="9"/>
      <c r="H12" s="9"/>
      <c r="I12" s="192">
        <f t="shared" si="1"/>
        <v>0</v>
      </c>
      <c r="J12" s="18"/>
      <c r="K12" s="283"/>
    </row>
    <row r="13" spans="1:11" s="4" customFormat="1" ht="57.75" customHeight="1" thickBot="1">
      <c r="A13" s="25"/>
      <c r="B13" s="6"/>
      <c r="C13" s="8"/>
      <c r="D13" s="18"/>
      <c r="E13" s="18"/>
      <c r="F13" s="8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57.75" customHeight="1" thickBot="1">
      <c r="A14" s="25"/>
      <c r="B14" s="6"/>
      <c r="C14" s="8"/>
      <c r="D14" s="18"/>
      <c r="E14" s="18"/>
      <c r="F14" s="8">
        <f t="shared" si="0"/>
        <v>0</v>
      </c>
      <c r="G14" s="9"/>
      <c r="H14" s="9"/>
      <c r="I14" s="192">
        <f t="shared" si="1"/>
        <v>0</v>
      </c>
      <c r="J14" s="18"/>
      <c r="K14" s="283"/>
    </row>
    <row r="15" spans="1:11" s="4" customFormat="1" ht="57.75" customHeight="1" thickBot="1">
      <c r="A15" s="25"/>
      <c r="B15" s="6"/>
      <c r="C15" s="8"/>
      <c r="D15" s="18"/>
      <c r="E15" s="18"/>
      <c r="F15" s="8">
        <f t="shared" si="0"/>
        <v>0</v>
      </c>
      <c r="G15" s="9"/>
      <c r="H15" s="9"/>
      <c r="I15" s="192">
        <f t="shared" si="1"/>
        <v>0</v>
      </c>
      <c r="J15" s="18"/>
      <c r="K15" s="283"/>
    </row>
    <row r="16" spans="1:11" s="4" customFormat="1" ht="57.75" customHeight="1" thickBot="1">
      <c r="A16" s="25"/>
      <c r="B16" s="6"/>
      <c r="C16" s="8"/>
      <c r="D16" s="18"/>
      <c r="E16" s="18"/>
      <c r="F16" s="8">
        <f t="shared" si="0"/>
        <v>0</v>
      </c>
      <c r="G16" s="9"/>
      <c r="H16" s="9"/>
      <c r="I16" s="192">
        <f t="shared" si="1"/>
        <v>0</v>
      </c>
      <c r="J16" s="18"/>
      <c r="K16" s="283"/>
    </row>
    <row r="17" spans="1:11" s="4" customFormat="1" ht="57.75" customHeight="1" thickBot="1">
      <c r="A17" s="25"/>
      <c r="B17" s="6"/>
      <c r="C17" s="8"/>
      <c r="D17" s="8"/>
      <c r="E17" s="8"/>
      <c r="F17" s="8">
        <f t="shared" si="0"/>
        <v>0</v>
      </c>
      <c r="G17" s="7"/>
      <c r="H17" s="7"/>
      <c r="I17" s="192">
        <f t="shared" si="1"/>
        <v>0</v>
      </c>
      <c r="J17" s="8"/>
      <c r="K17" s="283"/>
    </row>
    <row r="18" spans="1:11" s="4" customFormat="1" ht="57.75" customHeight="1" thickBot="1">
      <c r="A18" s="25"/>
      <c r="B18" s="6"/>
      <c r="C18" s="8"/>
      <c r="D18" s="18"/>
      <c r="E18" s="18"/>
      <c r="F18" s="8">
        <f t="shared" si="0"/>
        <v>0</v>
      </c>
      <c r="G18" s="9"/>
      <c r="H18" s="9"/>
      <c r="I18" s="192">
        <f t="shared" si="1"/>
        <v>0</v>
      </c>
      <c r="J18" s="18"/>
      <c r="K18" s="283"/>
    </row>
    <row r="19" spans="1:11" s="4" customFormat="1" ht="67.5" customHeight="1" thickBot="1">
      <c r="A19" s="281" t="s">
        <v>16</v>
      </c>
      <c r="B19" s="282"/>
      <c r="C19" s="78">
        <f t="shared" ref="C19:J19" si="2">SUM(C8:C18)</f>
        <v>0</v>
      </c>
      <c r="D19" s="78">
        <f t="shared" si="2"/>
        <v>0</v>
      </c>
      <c r="E19" s="78">
        <f t="shared" si="2"/>
        <v>0</v>
      </c>
      <c r="F19" s="78">
        <f t="shared" si="2"/>
        <v>0</v>
      </c>
      <c r="G19" s="78">
        <f t="shared" si="2"/>
        <v>0</v>
      </c>
      <c r="H19" s="78">
        <f t="shared" si="2"/>
        <v>0</v>
      </c>
      <c r="I19" s="192">
        <f t="shared" si="2"/>
        <v>0</v>
      </c>
      <c r="J19" s="78">
        <f t="shared" si="2"/>
        <v>0</v>
      </c>
      <c r="K19" s="183"/>
    </row>
  </sheetData>
  <mergeCells count="13">
    <mergeCell ref="I6:I7"/>
    <mergeCell ref="J6:J7"/>
    <mergeCell ref="A19:B19"/>
    <mergeCell ref="K1:K18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60" orientation="landscape" horizontalDpi="1200" verticalDpi="1200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14"/>
  <sheetViews>
    <sheetView rightToLeft="1" view="pageBreakPreview" zoomScale="70" zoomScaleSheetLayoutView="70" workbookViewId="0">
      <selection activeCell="J8" sqref="J8"/>
    </sheetView>
  </sheetViews>
  <sheetFormatPr defaultColWidth="9" defaultRowHeight="18"/>
  <cols>
    <col min="1" max="1" width="23.140625" style="1" customWidth="1"/>
    <col min="2" max="2" width="15.42578125" style="1" customWidth="1"/>
    <col min="3" max="3" width="22.7109375" style="1" customWidth="1"/>
    <col min="4" max="4" width="14.42578125" style="1" customWidth="1"/>
    <col min="5" max="5" width="13.42578125" style="1" customWidth="1"/>
    <col min="6" max="6" width="21.140625" style="1" customWidth="1"/>
    <col min="7" max="7" width="14.85546875" style="1" customWidth="1"/>
    <col min="8" max="8" width="14.42578125" style="1" customWidth="1"/>
    <col min="9" max="10" width="25.4257812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اولیه'!C7:C7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12" t="str">
        <f>'اطلاعات اولیه'!F7</f>
        <v>اردیبهشت1402</v>
      </c>
      <c r="K2" s="283"/>
    </row>
    <row r="3" spans="1:11" ht="48.75" customHeight="1">
      <c r="A3" s="22"/>
      <c r="B3" s="285" t="s">
        <v>17</v>
      </c>
      <c r="C3" s="285"/>
      <c r="D3" s="285"/>
      <c r="E3" s="285"/>
      <c r="F3" s="285"/>
      <c r="G3" s="285"/>
      <c r="H3" s="23"/>
      <c r="I3" s="13" t="s">
        <v>1</v>
      </c>
      <c r="J3" s="14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17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328" t="s">
        <v>198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329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5" t="s">
        <v>10</v>
      </c>
      <c r="B8" s="6"/>
      <c r="C8" s="75">
        <v>1000000000</v>
      </c>
      <c r="D8" s="75">
        <v>0</v>
      </c>
      <c r="E8" s="75">
        <v>0</v>
      </c>
      <c r="F8" s="75">
        <f>C8+D8-E8</f>
        <v>1000000000</v>
      </c>
      <c r="G8" s="75">
        <v>0</v>
      </c>
      <c r="H8" s="75">
        <v>0</v>
      </c>
      <c r="I8" s="192">
        <f>F8+G8-H8</f>
        <v>1000000000</v>
      </c>
      <c r="J8" s="75"/>
      <c r="K8" s="283"/>
    </row>
    <row r="9" spans="1:11" s="4" customFormat="1" ht="69" customHeight="1" thickBot="1">
      <c r="A9" s="5" t="s">
        <v>11</v>
      </c>
      <c r="B9" s="6"/>
      <c r="C9" s="157"/>
      <c r="D9" s="75">
        <v>0</v>
      </c>
      <c r="E9" s="75">
        <v>0</v>
      </c>
      <c r="F9" s="75">
        <f t="shared" ref="F9:F13" si="0">C9+D9-E9</f>
        <v>0</v>
      </c>
      <c r="G9" s="157">
        <v>0</v>
      </c>
      <c r="H9" s="157">
        <v>0</v>
      </c>
      <c r="I9" s="192">
        <f t="shared" ref="I9:I13" si="1">F9+G9-H9</f>
        <v>0</v>
      </c>
      <c r="J9" s="157"/>
      <c r="K9" s="283"/>
    </row>
    <row r="10" spans="1:11" s="4" customFormat="1" ht="69" customHeight="1" thickBot="1">
      <c r="A10" s="5" t="s">
        <v>12</v>
      </c>
      <c r="B10" s="6"/>
      <c r="C10" s="157"/>
      <c r="D10" s="75">
        <v>0</v>
      </c>
      <c r="E10" s="75">
        <v>0</v>
      </c>
      <c r="F10" s="75">
        <f t="shared" si="0"/>
        <v>0</v>
      </c>
      <c r="G10" s="157">
        <v>0</v>
      </c>
      <c r="H10" s="157">
        <v>0</v>
      </c>
      <c r="I10" s="192">
        <f t="shared" si="1"/>
        <v>0</v>
      </c>
      <c r="J10" s="157"/>
      <c r="K10" s="283"/>
    </row>
    <row r="11" spans="1:11" s="4" customFormat="1" ht="69" customHeight="1" thickBot="1">
      <c r="A11" s="5" t="s">
        <v>13</v>
      </c>
      <c r="B11" s="6"/>
      <c r="C11" s="157"/>
      <c r="D11" s="75">
        <v>0</v>
      </c>
      <c r="E11" s="75">
        <v>0</v>
      </c>
      <c r="F11" s="75">
        <f t="shared" si="0"/>
        <v>0</v>
      </c>
      <c r="G11" s="157">
        <v>0</v>
      </c>
      <c r="H11" s="157">
        <v>0</v>
      </c>
      <c r="I11" s="192">
        <f t="shared" si="1"/>
        <v>0</v>
      </c>
      <c r="J11" s="157"/>
      <c r="K11" s="283"/>
    </row>
    <row r="12" spans="1:11" s="4" customFormat="1" ht="69" customHeight="1" thickBot="1">
      <c r="A12" s="5" t="s">
        <v>14</v>
      </c>
      <c r="B12" s="6"/>
      <c r="C12" s="157"/>
      <c r="D12" s="75">
        <v>0</v>
      </c>
      <c r="E12" s="75">
        <v>0</v>
      </c>
      <c r="F12" s="75">
        <f t="shared" si="0"/>
        <v>0</v>
      </c>
      <c r="G12" s="157">
        <v>0</v>
      </c>
      <c r="H12" s="157">
        <v>0</v>
      </c>
      <c r="I12" s="192">
        <f t="shared" si="1"/>
        <v>0</v>
      </c>
      <c r="J12" s="157"/>
      <c r="K12" s="283"/>
    </row>
    <row r="13" spans="1:11" s="4" customFormat="1" ht="69" customHeight="1" thickBot="1">
      <c r="A13" s="5" t="s">
        <v>15</v>
      </c>
      <c r="B13" s="6"/>
      <c r="C13" s="157"/>
      <c r="D13" s="75">
        <v>0</v>
      </c>
      <c r="E13" s="75">
        <v>0</v>
      </c>
      <c r="F13" s="75">
        <f t="shared" si="0"/>
        <v>0</v>
      </c>
      <c r="G13" s="157">
        <v>0</v>
      </c>
      <c r="H13" s="157">
        <v>0</v>
      </c>
      <c r="I13" s="192">
        <f t="shared" si="1"/>
        <v>0</v>
      </c>
      <c r="J13" s="157"/>
      <c r="K13" s="283"/>
    </row>
    <row r="14" spans="1:11" s="4" customFormat="1" ht="94.5" customHeight="1" thickBot="1">
      <c r="A14" s="281" t="s">
        <v>16</v>
      </c>
      <c r="B14" s="282"/>
      <c r="C14" s="158">
        <f>SUM(C8:C13)</f>
        <v>1000000000</v>
      </c>
      <c r="D14" s="158">
        <f>SUM(D8:D13)</f>
        <v>0</v>
      </c>
      <c r="E14" s="158">
        <f t="shared" ref="E14:J14" si="2">SUM(E8:E13)</f>
        <v>0</v>
      </c>
      <c r="F14" s="75">
        <f t="shared" si="2"/>
        <v>1000000000</v>
      </c>
      <c r="G14" s="158">
        <f t="shared" si="2"/>
        <v>0</v>
      </c>
      <c r="H14" s="158">
        <f t="shared" si="2"/>
        <v>0</v>
      </c>
      <c r="I14" s="192">
        <f t="shared" si="2"/>
        <v>1000000000</v>
      </c>
      <c r="J14" s="75">
        <f t="shared" si="2"/>
        <v>0</v>
      </c>
      <c r="K14" s="283"/>
    </row>
  </sheetData>
  <mergeCells count="13">
    <mergeCell ref="K1:K14"/>
    <mergeCell ref="B2:G2"/>
    <mergeCell ref="B3:G3"/>
    <mergeCell ref="B4:G4"/>
    <mergeCell ref="A6:A7"/>
    <mergeCell ref="B6:B7"/>
    <mergeCell ref="C6:C7"/>
    <mergeCell ref="D6:E6"/>
    <mergeCell ref="F6:F7"/>
    <mergeCell ref="G6:H6"/>
    <mergeCell ref="I6:I7"/>
    <mergeCell ref="J6:J7"/>
    <mergeCell ref="A14:B14"/>
  </mergeCells>
  <printOptions horizontalCentered="1"/>
  <pageMargins left="0" right="0" top="0" bottom="0" header="0" footer="0"/>
  <pageSetup paperSize="9" scale="62" orientation="landscape" horizontalDpi="1200" verticalDpi="1200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P11"/>
  <sheetViews>
    <sheetView rightToLeft="1" view="pageBreakPreview" zoomScale="70" zoomScaleNormal="100" zoomScaleSheetLayoutView="70" workbookViewId="0">
      <selection activeCell="C9" sqref="C9"/>
    </sheetView>
  </sheetViews>
  <sheetFormatPr defaultColWidth="9" defaultRowHeight="18"/>
  <cols>
    <col min="1" max="1" width="22.7109375" style="1" customWidth="1"/>
    <col min="2" max="2" width="15.42578125" style="1" customWidth="1"/>
    <col min="3" max="3" width="18.7109375" style="1" customWidth="1"/>
    <col min="4" max="4" width="22.42578125" style="1" customWidth="1"/>
    <col min="5" max="5" width="18.28515625" style="1" customWidth="1"/>
    <col min="6" max="6" width="21" style="1" customWidth="1"/>
    <col min="7" max="7" width="23.140625" style="1" bestFit="1" customWidth="1"/>
    <col min="8" max="8" width="13.85546875" style="1" bestFit="1" customWidth="1"/>
    <col min="9" max="9" width="15.5703125" style="1" customWidth="1"/>
    <col min="10" max="10" width="17.42578125" style="1" customWidth="1"/>
    <col min="11" max="11" width="22.7109375" style="1" customWidth="1"/>
    <col min="12" max="12" width="24.85546875" style="1" bestFit="1" customWidth="1"/>
    <col min="13" max="13" width="6.140625" style="1" customWidth="1"/>
    <col min="14" max="16384" width="9" style="1"/>
  </cols>
  <sheetData>
    <row r="1" spans="1:16" ht="18.75" thickBot="1">
      <c r="M1" s="283" t="s">
        <v>204</v>
      </c>
    </row>
    <row r="2" spans="1:16" ht="48.75" customHeight="1">
      <c r="A2" s="21"/>
      <c r="B2" s="317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284"/>
      <c r="I2" s="284"/>
      <c r="J2" s="284"/>
      <c r="K2" s="11" t="s">
        <v>0</v>
      </c>
      <c r="L2" s="12" t="str">
        <f>'اطلاعات اولیه'!F7</f>
        <v>اردیبهشت1402</v>
      </c>
      <c r="M2" s="283"/>
    </row>
    <row r="3" spans="1:16" ht="48.75" customHeight="1">
      <c r="A3" s="22"/>
      <c r="B3" s="318" t="s">
        <v>42</v>
      </c>
      <c r="C3" s="285"/>
      <c r="D3" s="285"/>
      <c r="E3" s="285"/>
      <c r="F3" s="285"/>
      <c r="G3" s="285"/>
      <c r="H3" s="285"/>
      <c r="I3" s="285"/>
      <c r="J3" s="285"/>
      <c r="K3" s="13" t="s">
        <v>1</v>
      </c>
      <c r="L3" s="14" t="str">
        <f>'اطلاعات اولیه'!F8</f>
        <v>مهدی وهابی</v>
      </c>
      <c r="M3" s="283"/>
    </row>
    <row r="4" spans="1:16" ht="48.75" customHeight="1" thickBot="1">
      <c r="A4" s="24"/>
      <c r="B4" s="319" t="str">
        <f>'اطلاعات اولیه'!C9</f>
        <v>سال مورد رسیدگی :1401/12/29</v>
      </c>
      <c r="C4" s="286"/>
      <c r="D4" s="286"/>
      <c r="E4" s="286"/>
      <c r="F4" s="286"/>
      <c r="G4" s="286"/>
      <c r="H4" s="286"/>
      <c r="I4" s="286"/>
      <c r="J4" s="286"/>
      <c r="K4" s="16" t="s">
        <v>2</v>
      </c>
      <c r="L4" s="17">
        <f>'اطلاعات اولیه'!F9</f>
        <v>0</v>
      </c>
      <c r="M4" s="283"/>
    </row>
    <row r="5" spans="1:16" ht="25.5" customHeight="1" thickBot="1">
      <c r="A5" s="189"/>
      <c r="B5" s="187"/>
      <c r="C5" s="187"/>
      <c r="D5" s="187"/>
      <c r="E5" s="187"/>
      <c r="F5" s="187"/>
      <c r="G5" s="187"/>
      <c r="H5" s="187"/>
      <c r="I5" s="187"/>
      <c r="J5" s="187"/>
      <c r="K5" s="13"/>
      <c r="L5" s="188"/>
      <c r="M5" s="283"/>
    </row>
    <row r="6" spans="1:16" ht="20.25" hidden="1" customHeight="1" thickBot="1">
      <c r="A6" s="2"/>
      <c r="B6" s="2"/>
      <c r="C6" s="2"/>
      <c r="D6" s="3"/>
      <c r="E6" s="3"/>
      <c r="F6" s="3"/>
      <c r="G6" s="3"/>
      <c r="H6" s="3"/>
      <c r="I6" s="3"/>
      <c r="J6" s="3"/>
      <c r="K6" s="184" t="s">
        <v>101</v>
      </c>
      <c r="L6" s="184" t="s">
        <v>74</v>
      </c>
      <c r="M6" s="283"/>
    </row>
    <row r="7" spans="1:16" ht="48.75" customHeight="1">
      <c r="A7" s="287" t="s">
        <v>200</v>
      </c>
      <c r="B7" s="289" t="s">
        <v>3</v>
      </c>
      <c r="C7" s="155" t="s">
        <v>199</v>
      </c>
      <c r="D7" s="291" t="str">
        <f>'اطلاعات اولیه'!C13</f>
        <v>مانده طبق دفاتر در 1401/01/01</v>
      </c>
      <c r="E7" s="291" t="s">
        <v>43</v>
      </c>
      <c r="F7" s="291" t="s">
        <v>44</v>
      </c>
      <c r="G7" s="291" t="str">
        <f>'اطلاعات اولیه'!C14</f>
        <v>مانده طبق دفاتر در 1401/12/29</v>
      </c>
      <c r="H7" s="330" t="s">
        <v>45</v>
      </c>
      <c r="I7" s="291" t="s">
        <v>46</v>
      </c>
      <c r="J7" s="291" t="s">
        <v>49</v>
      </c>
      <c r="K7" s="291" t="s">
        <v>47</v>
      </c>
      <c r="L7" s="291" t="s">
        <v>48</v>
      </c>
      <c r="M7" s="283"/>
    </row>
    <row r="8" spans="1:16" ht="48.75" customHeight="1" thickBot="1">
      <c r="A8" s="288"/>
      <c r="B8" s="290"/>
      <c r="C8" s="156" t="str">
        <f>'اطلاعات اولیه'!C11</f>
        <v xml:space="preserve"> 1400/12/29</v>
      </c>
      <c r="D8" s="292"/>
      <c r="E8" s="292"/>
      <c r="F8" s="292"/>
      <c r="G8" s="292"/>
      <c r="H8" s="331"/>
      <c r="I8" s="292"/>
      <c r="J8" s="292"/>
      <c r="K8" s="292"/>
      <c r="L8" s="292"/>
      <c r="M8" s="283"/>
      <c r="P8" s="184"/>
    </row>
    <row r="9" spans="1:16" s="4" customFormat="1" ht="69" customHeight="1" thickBot="1">
      <c r="A9" s="5"/>
      <c r="B9" s="6"/>
      <c r="C9" s="8"/>
      <c r="D9" s="8"/>
      <c r="E9" s="7"/>
      <c r="F9" s="58"/>
      <c r="G9" s="8">
        <f>(D9+E9)-F9</f>
        <v>0</v>
      </c>
      <c r="H9" s="8"/>
      <c r="I9" s="8"/>
      <c r="J9" s="8"/>
      <c r="K9" s="8"/>
      <c r="L9" s="8"/>
      <c r="M9" s="283"/>
      <c r="P9" s="184"/>
    </row>
    <row r="10" spans="1:16" s="4" customFormat="1" ht="69" customHeight="1" thickBot="1">
      <c r="A10" s="5"/>
      <c r="B10" s="6"/>
      <c r="C10" s="18"/>
      <c r="D10" s="18"/>
      <c r="E10" s="9"/>
      <c r="F10" s="58"/>
      <c r="G10" s="8">
        <f t="shared" ref="G10" si="0">(C10+E10)-F10</f>
        <v>0</v>
      </c>
      <c r="H10" s="8"/>
      <c r="I10" s="8"/>
      <c r="J10" s="18"/>
      <c r="K10" s="18"/>
      <c r="L10" s="8"/>
      <c r="M10" s="283"/>
    </row>
    <row r="11" spans="1:16" s="4" customFormat="1" ht="94.5" customHeight="1" thickBot="1">
      <c r="A11" s="281" t="s">
        <v>16</v>
      </c>
      <c r="B11" s="282"/>
      <c r="C11" s="78">
        <f>SUM(C9:C10)</f>
        <v>0</v>
      </c>
      <c r="D11" s="78">
        <f>SUM(D9:D10)</f>
        <v>0</v>
      </c>
      <c r="E11" s="78">
        <f>SUM(E9:E10)</f>
        <v>0</v>
      </c>
      <c r="F11" s="59">
        <f>SUM(F9:F10)</f>
        <v>0</v>
      </c>
      <c r="G11" s="8">
        <f>(C11+E11)-F11</f>
        <v>0</v>
      </c>
      <c r="H11" s="78"/>
      <c r="I11" s="78"/>
      <c r="J11" s="78"/>
      <c r="K11" s="78">
        <f>SUM(K9:K10)</f>
        <v>0</v>
      </c>
      <c r="L11" s="78"/>
      <c r="M11" s="283"/>
    </row>
  </sheetData>
  <mergeCells count="16">
    <mergeCell ref="B2:J2"/>
    <mergeCell ref="B3:J3"/>
    <mergeCell ref="B4:J4"/>
    <mergeCell ref="M1:M11"/>
    <mergeCell ref="A7:A8"/>
    <mergeCell ref="B7:B8"/>
    <mergeCell ref="D7:D8"/>
    <mergeCell ref="G7:G8"/>
    <mergeCell ref="J7:J8"/>
    <mergeCell ref="L7:L8"/>
    <mergeCell ref="A11:B11"/>
    <mergeCell ref="E7:E8"/>
    <mergeCell ref="F7:F8"/>
    <mergeCell ref="H7:H8"/>
    <mergeCell ref="I7:I8"/>
    <mergeCell ref="K7:K8"/>
  </mergeCells>
  <dataValidations count="1">
    <dataValidation type="list" allowBlank="1" showInputMessage="1" showErrorMessage="1" sqref="H9:L10">
      <formula1>$K$6:$L$6</formula1>
    </dataValidation>
  </dataValidations>
  <printOptions horizontalCentered="1"/>
  <pageMargins left="0" right="0" top="2" bottom="0" header="0" footer="0"/>
  <pageSetup paperSize="9" scale="59" orientation="landscape" horizontalDpi="1200" verticalDpi="1200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28"/>
  <sheetViews>
    <sheetView rightToLeft="1" view="pageBreakPreview" zoomScale="70" zoomScaleSheetLayoutView="70" workbookViewId="0">
      <selection activeCell="F29" sqref="F29"/>
    </sheetView>
  </sheetViews>
  <sheetFormatPr defaultColWidth="9" defaultRowHeight="18"/>
  <cols>
    <col min="1" max="1" width="32.85546875" style="1" customWidth="1"/>
    <col min="2" max="2" width="15.42578125" style="1" customWidth="1"/>
    <col min="3" max="3" width="22.42578125" style="1" customWidth="1"/>
    <col min="4" max="4" width="19.28515625" style="1" customWidth="1"/>
    <col min="5" max="5" width="19.42578125" style="1" customWidth="1"/>
    <col min="6" max="6" width="23.140625" style="1" bestFit="1" customWidth="1"/>
    <col min="7" max="7" width="23.140625" style="1" customWidth="1"/>
    <col min="8" max="8" width="13.85546875" style="1" bestFit="1" customWidth="1"/>
    <col min="9" max="9" width="15.5703125" style="1" customWidth="1"/>
    <col min="10" max="10" width="18.42578125" style="1" customWidth="1"/>
    <col min="11" max="11" width="17.7109375" style="1" customWidth="1"/>
    <col min="12" max="12" width="6.140625" style="1" customWidth="1"/>
    <col min="13" max="16384" width="9" style="1"/>
  </cols>
  <sheetData>
    <row r="1" spans="1:12" ht="18.75" customHeight="1" thickBot="1">
      <c r="L1" s="283" t="s">
        <v>204</v>
      </c>
    </row>
    <row r="2" spans="1:12" ht="48.75" customHeight="1">
      <c r="A2" s="21"/>
      <c r="B2" s="317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284"/>
      <c r="I2" s="10"/>
      <c r="J2" s="11" t="s">
        <v>0</v>
      </c>
      <c r="K2" s="12" t="str">
        <f>'اطلاعات اولیه'!F7</f>
        <v>اردیبهشت1402</v>
      </c>
      <c r="L2" s="283"/>
    </row>
    <row r="3" spans="1:12" ht="48.75" customHeight="1">
      <c r="A3" s="22"/>
      <c r="B3" s="318" t="s">
        <v>50</v>
      </c>
      <c r="C3" s="285"/>
      <c r="D3" s="285"/>
      <c r="E3" s="285"/>
      <c r="F3" s="285"/>
      <c r="G3" s="285"/>
      <c r="H3" s="285"/>
      <c r="I3" s="23"/>
      <c r="J3" s="13" t="s">
        <v>1</v>
      </c>
      <c r="K3" s="14" t="str">
        <f>'اطلاعات اولیه'!F8</f>
        <v>مهدی وهابی</v>
      </c>
      <c r="L3" s="283"/>
    </row>
    <row r="4" spans="1:12" ht="48.75" customHeight="1" thickBot="1">
      <c r="A4" s="24"/>
      <c r="B4" s="319" t="str">
        <f>'اطلاعات اولیه'!C9</f>
        <v>سال مورد رسیدگی :1401/12/29</v>
      </c>
      <c r="C4" s="286"/>
      <c r="D4" s="286"/>
      <c r="E4" s="286"/>
      <c r="F4" s="286"/>
      <c r="G4" s="286"/>
      <c r="H4" s="286"/>
      <c r="I4" s="15"/>
      <c r="J4" s="16" t="s">
        <v>2</v>
      </c>
      <c r="K4" s="271">
        <f>'اطلاعات اولیه'!F9</f>
        <v>0</v>
      </c>
      <c r="L4" s="283"/>
    </row>
    <row r="5" spans="1:12" ht="21.75" customHeight="1" thickBot="1">
      <c r="A5" s="189"/>
      <c r="B5" s="187">
        <v>3</v>
      </c>
      <c r="C5" s="187"/>
      <c r="D5" s="187"/>
      <c r="E5" s="187"/>
      <c r="F5" s="187"/>
      <c r="G5" s="187"/>
      <c r="H5" s="187"/>
      <c r="I5" s="188"/>
      <c r="J5" s="13"/>
      <c r="K5" s="13"/>
      <c r="L5" s="283"/>
    </row>
    <row r="6" spans="1:12" ht="22.5" hidden="1" customHeight="1" thickBot="1">
      <c r="A6" s="2"/>
      <c r="B6" s="2"/>
      <c r="C6" s="3"/>
      <c r="D6" s="3"/>
      <c r="E6" s="3"/>
      <c r="F6" s="3"/>
      <c r="G6" s="3"/>
      <c r="H6" s="3"/>
      <c r="I6" s="3"/>
      <c r="J6" s="191" t="s">
        <v>101</v>
      </c>
      <c r="K6" s="191" t="s">
        <v>74</v>
      </c>
      <c r="L6" s="283"/>
    </row>
    <row r="7" spans="1:12" ht="48.75" customHeight="1">
      <c r="A7" s="287" t="s">
        <v>201</v>
      </c>
      <c r="B7" s="289" t="s">
        <v>3</v>
      </c>
      <c r="C7" s="291" t="str">
        <f>'اطلاعات اولیه'!C13</f>
        <v>مانده طبق دفاتر در 1401/01/01</v>
      </c>
      <c r="D7" s="291" t="s">
        <v>43</v>
      </c>
      <c r="E7" s="291" t="s">
        <v>44</v>
      </c>
      <c r="F7" s="291" t="str">
        <f>'اطلاعات اولیه'!C14</f>
        <v>مانده طبق دفاتر در 1401/12/29</v>
      </c>
      <c r="G7" s="291" t="s">
        <v>75</v>
      </c>
      <c r="H7" s="330" t="s">
        <v>45</v>
      </c>
      <c r="I7" s="291" t="s">
        <v>51</v>
      </c>
      <c r="J7" s="291" t="s">
        <v>52</v>
      </c>
      <c r="K7" s="291" t="s">
        <v>53</v>
      </c>
      <c r="L7" s="283"/>
    </row>
    <row r="8" spans="1:12" ht="48.75" customHeight="1" thickBot="1">
      <c r="A8" s="288"/>
      <c r="B8" s="290"/>
      <c r="C8" s="292"/>
      <c r="D8" s="292"/>
      <c r="E8" s="292"/>
      <c r="F8" s="292"/>
      <c r="G8" s="292"/>
      <c r="H8" s="331"/>
      <c r="I8" s="292"/>
      <c r="J8" s="292"/>
      <c r="K8" s="292"/>
      <c r="L8" s="283"/>
    </row>
    <row r="9" spans="1:12" ht="59.25" customHeight="1" thickBot="1">
      <c r="A9" s="7"/>
      <c r="B9" s="26"/>
      <c r="C9" s="8"/>
      <c r="D9" s="7"/>
      <c r="E9" s="7"/>
      <c r="F9" s="8">
        <f>C9+D9-E9</f>
        <v>0</v>
      </c>
      <c r="G9" s="8"/>
      <c r="H9" s="7"/>
      <c r="I9" s="7"/>
      <c r="J9" s="8"/>
      <c r="K9" s="8"/>
      <c r="L9" s="283"/>
    </row>
    <row r="10" spans="1:12" ht="61.5" customHeight="1" thickBot="1">
      <c r="A10" s="7"/>
      <c r="B10" s="26"/>
      <c r="C10" s="8"/>
      <c r="D10" s="7"/>
      <c r="E10" s="7"/>
      <c r="F10" s="8">
        <f t="shared" ref="F10:F27" si="0">C10+D10-E10</f>
        <v>0</v>
      </c>
      <c r="G10" s="8"/>
      <c r="H10" s="7"/>
      <c r="I10" s="7"/>
      <c r="J10" s="8"/>
      <c r="K10" s="8"/>
      <c r="L10" s="283"/>
    </row>
    <row r="11" spans="1:12" s="4" customFormat="1" ht="69" customHeight="1" thickBot="1">
      <c r="A11" s="7"/>
      <c r="B11" s="26"/>
      <c r="C11" s="8"/>
      <c r="D11" s="7"/>
      <c r="E11" s="7"/>
      <c r="F11" s="8">
        <f t="shared" si="0"/>
        <v>0</v>
      </c>
      <c r="G11" s="8"/>
      <c r="H11" s="7"/>
      <c r="I11" s="7"/>
      <c r="J11" s="8"/>
      <c r="K11" s="8"/>
      <c r="L11" s="283"/>
    </row>
    <row r="12" spans="1:12" s="4" customFormat="1" ht="69" customHeight="1" thickBot="1">
      <c r="A12" s="7"/>
      <c r="B12" s="26"/>
      <c r="C12" s="8"/>
      <c r="D12" s="9"/>
      <c r="E12" s="9"/>
      <c r="F12" s="8">
        <f t="shared" si="0"/>
        <v>0</v>
      </c>
      <c r="G12" s="18"/>
      <c r="H12" s="7"/>
      <c r="I12" s="9"/>
      <c r="J12" s="8"/>
      <c r="K12" s="8"/>
      <c r="L12" s="283"/>
    </row>
    <row r="13" spans="1:12" s="4" customFormat="1" ht="69" customHeight="1" thickBot="1">
      <c r="A13" s="7"/>
      <c r="B13" s="26"/>
      <c r="C13" s="8"/>
      <c r="D13" s="9"/>
      <c r="E13" s="9"/>
      <c r="F13" s="8">
        <f t="shared" si="0"/>
        <v>0</v>
      </c>
      <c r="G13" s="18"/>
      <c r="H13" s="7"/>
      <c r="I13" s="9"/>
      <c r="J13" s="18"/>
      <c r="K13" s="18"/>
      <c r="L13" s="283"/>
    </row>
    <row r="14" spans="1:12" s="4" customFormat="1" ht="69" customHeight="1" thickBot="1">
      <c r="A14" s="7"/>
      <c r="B14" s="26"/>
      <c r="C14" s="8"/>
      <c r="D14" s="9"/>
      <c r="E14" s="9"/>
      <c r="F14" s="8">
        <f t="shared" si="0"/>
        <v>0</v>
      </c>
      <c r="G14" s="18"/>
      <c r="H14" s="7"/>
      <c r="I14" s="9"/>
      <c r="J14" s="18"/>
      <c r="K14" s="18"/>
      <c r="L14" s="283"/>
    </row>
    <row r="15" spans="1:12" s="4" customFormat="1" ht="69" customHeight="1" thickBot="1">
      <c r="A15" s="7"/>
      <c r="B15" s="26"/>
      <c r="C15" s="8"/>
      <c r="D15" s="9"/>
      <c r="E15" s="9"/>
      <c r="F15" s="8">
        <f t="shared" si="0"/>
        <v>0</v>
      </c>
      <c r="G15" s="18"/>
      <c r="H15" s="7"/>
      <c r="I15" s="9"/>
      <c r="J15" s="18"/>
      <c r="K15" s="18"/>
      <c r="L15" s="283"/>
    </row>
    <row r="16" spans="1:12" s="4" customFormat="1" ht="69" customHeight="1" thickBot="1">
      <c r="A16" s="7"/>
      <c r="B16" s="26"/>
      <c r="C16" s="8"/>
      <c r="D16" s="9"/>
      <c r="E16" s="9"/>
      <c r="F16" s="8">
        <f t="shared" si="0"/>
        <v>0</v>
      </c>
      <c r="G16" s="18"/>
      <c r="H16" s="7"/>
      <c r="I16" s="9"/>
      <c r="J16" s="18"/>
      <c r="K16" s="18"/>
      <c r="L16" s="283"/>
    </row>
    <row r="17" spans="1:12" s="4" customFormat="1" ht="69" customHeight="1" thickBot="1">
      <c r="A17" s="7"/>
      <c r="B17" s="26"/>
      <c r="C17" s="8"/>
      <c r="D17" s="9"/>
      <c r="E17" s="9"/>
      <c r="F17" s="8">
        <f t="shared" si="0"/>
        <v>0</v>
      </c>
      <c r="G17" s="18"/>
      <c r="H17" s="7"/>
      <c r="I17" s="9"/>
      <c r="J17" s="18"/>
      <c r="K17" s="18"/>
      <c r="L17" s="283"/>
    </row>
    <row r="18" spans="1:12" s="4" customFormat="1" ht="69" customHeight="1" thickBot="1">
      <c r="A18" s="7"/>
      <c r="B18" s="26"/>
      <c r="C18" s="8"/>
      <c r="D18" s="7"/>
      <c r="E18" s="7"/>
      <c r="F18" s="8">
        <f t="shared" si="0"/>
        <v>0</v>
      </c>
      <c r="G18" s="8"/>
      <c r="H18" s="7"/>
      <c r="I18" s="7"/>
      <c r="J18" s="8"/>
      <c r="K18" s="8"/>
      <c r="L18" s="283"/>
    </row>
    <row r="19" spans="1:12" s="4" customFormat="1" ht="69" customHeight="1" thickBot="1">
      <c r="A19" s="7"/>
      <c r="B19" s="26"/>
      <c r="C19" s="8"/>
      <c r="D19" s="9"/>
      <c r="E19" s="9"/>
      <c r="F19" s="8">
        <f t="shared" si="0"/>
        <v>0</v>
      </c>
      <c r="G19" s="18"/>
      <c r="H19" s="7"/>
      <c r="I19" s="9"/>
      <c r="J19" s="18"/>
      <c r="K19" s="18"/>
      <c r="L19" s="283"/>
    </row>
    <row r="20" spans="1:12" s="4" customFormat="1" ht="69" customHeight="1" thickBot="1">
      <c r="A20" s="7"/>
      <c r="B20" s="26"/>
      <c r="C20" s="8"/>
      <c r="D20" s="9"/>
      <c r="E20" s="9"/>
      <c r="F20" s="8">
        <f t="shared" si="0"/>
        <v>0</v>
      </c>
      <c r="G20" s="18"/>
      <c r="H20" s="7"/>
      <c r="I20" s="9"/>
      <c r="J20" s="18"/>
      <c r="K20" s="18"/>
      <c r="L20" s="333" t="s">
        <v>9</v>
      </c>
    </row>
    <row r="21" spans="1:12" s="4" customFormat="1" ht="69" customHeight="1" thickBot="1">
      <c r="A21" s="7"/>
      <c r="B21" s="26"/>
      <c r="C21" s="8"/>
      <c r="D21" s="9"/>
      <c r="E21" s="9"/>
      <c r="F21" s="8">
        <f>C21+D21-E21</f>
        <v>0</v>
      </c>
      <c r="G21" s="18"/>
      <c r="H21" s="7"/>
      <c r="I21" s="9"/>
      <c r="J21" s="18"/>
      <c r="K21" s="18"/>
      <c r="L21" s="333"/>
    </row>
    <row r="22" spans="1:12" s="4" customFormat="1" ht="69" customHeight="1" thickBot="1">
      <c r="A22" s="7"/>
      <c r="B22" s="26"/>
      <c r="C22" s="8"/>
      <c r="D22" s="9"/>
      <c r="E22" s="9"/>
      <c r="F22" s="8">
        <f t="shared" si="0"/>
        <v>0</v>
      </c>
      <c r="G22" s="18"/>
      <c r="H22" s="7"/>
      <c r="I22" s="9"/>
      <c r="J22" s="18"/>
      <c r="K22" s="18"/>
      <c r="L22" s="333"/>
    </row>
    <row r="23" spans="1:12" s="4" customFormat="1" ht="69" customHeight="1" thickBot="1">
      <c r="A23" s="7"/>
      <c r="B23" s="160"/>
      <c r="C23" s="8"/>
      <c r="D23" s="9"/>
      <c r="E23" s="9"/>
      <c r="F23" s="8">
        <f t="shared" si="0"/>
        <v>0</v>
      </c>
      <c r="G23" s="18"/>
      <c r="H23" s="7"/>
      <c r="I23" s="9"/>
      <c r="J23" s="18"/>
      <c r="K23" s="18"/>
      <c r="L23" s="333"/>
    </row>
    <row r="24" spans="1:12" s="4" customFormat="1" ht="69" customHeight="1" thickBot="1">
      <c r="A24" s="7"/>
      <c r="B24" s="26"/>
      <c r="C24" s="8"/>
      <c r="D24" s="9"/>
      <c r="E24" s="9"/>
      <c r="F24" s="8">
        <f t="shared" si="0"/>
        <v>0</v>
      </c>
      <c r="G24" s="18"/>
      <c r="H24" s="7"/>
      <c r="I24" s="9"/>
      <c r="J24" s="18"/>
      <c r="K24" s="18"/>
      <c r="L24" s="333"/>
    </row>
    <row r="25" spans="1:12" s="4" customFormat="1" ht="69" customHeight="1" thickBot="1">
      <c r="A25" s="9"/>
      <c r="B25" s="26"/>
      <c r="C25" s="18"/>
      <c r="D25" s="9"/>
      <c r="E25" s="9"/>
      <c r="F25" s="8">
        <f t="shared" si="0"/>
        <v>0</v>
      </c>
      <c r="G25" s="18"/>
      <c r="H25" s="9"/>
      <c r="I25" s="9"/>
      <c r="J25" s="18"/>
      <c r="K25" s="18"/>
      <c r="L25" s="333"/>
    </row>
    <row r="26" spans="1:12" s="161" customFormat="1" ht="69" customHeight="1" thickBot="1">
      <c r="A26" s="7"/>
      <c r="B26" s="160"/>
      <c r="C26" s="18"/>
      <c r="D26" s="7"/>
      <c r="E26" s="7"/>
      <c r="F26" s="8">
        <f t="shared" si="0"/>
        <v>0</v>
      </c>
      <c r="G26" s="8"/>
      <c r="H26" s="9"/>
      <c r="I26" s="7"/>
      <c r="J26" s="18"/>
      <c r="K26" s="18"/>
      <c r="L26" s="295"/>
    </row>
    <row r="27" spans="1:12" s="162" customFormat="1" ht="69" customHeight="1" thickBot="1">
      <c r="A27" s="7"/>
      <c r="B27" s="26"/>
      <c r="C27" s="18"/>
      <c r="D27" s="7"/>
      <c r="E27" s="7"/>
      <c r="F27" s="8">
        <f t="shared" si="0"/>
        <v>0</v>
      </c>
      <c r="G27" s="8"/>
      <c r="H27" s="9"/>
      <c r="I27" s="7"/>
      <c r="J27" s="18"/>
      <c r="K27" s="18"/>
      <c r="L27" s="295"/>
    </row>
    <row r="28" spans="1:12" s="159" customFormat="1" ht="94.5" customHeight="1" thickBot="1">
      <c r="A28" s="332" t="s">
        <v>16</v>
      </c>
      <c r="B28" s="332"/>
      <c r="C28" s="78">
        <f>SUM(C11:C26)</f>
        <v>0</v>
      </c>
      <c r="D28" s="78">
        <f>SUM(D9:D27)</f>
        <v>0</v>
      </c>
      <c r="E28" s="78">
        <f>SUM(E9:E27)</f>
        <v>0</v>
      </c>
      <c r="F28" s="78">
        <f>SUM(F9:F27)</f>
        <v>0</v>
      </c>
      <c r="G28" s="78"/>
      <c r="H28" s="78"/>
      <c r="I28" s="78"/>
      <c r="J28" s="78"/>
      <c r="K28" s="78"/>
      <c r="L28" s="295"/>
    </row>
  </sheetData>
  <mergeCells count="17">
    <mergeCell ref="I7:I8"/>
    <mergeCell ref="J7:J8"/>
    <mergeCell ref="K7:K8"/>
    <mergeCell ref="A28:B28"/>
    <mergeCell ref="L1:L19"/>
    <mergeCell ref="A7:A8"/>
    <mergeCell ref="B7:B8"/>
    <mergeCell ref="B2:H2"/>
    <mergeCell ref="B3:H3"/>
    <mergeCell ref="B4:H4"/>
    <mergeCell ref="F7:F8"/>
    <mergeCell ref="H7:H8"/>
    <mergeCell ref="C7:C8"/>
    <mergeCell ref="D7:D8"/>
    <mergeCell ref="E7:E8"/>
    <mergeCell ref="G7:G8"/>
    <mergeCell ref="L20:L28"/>
  </mergeCells>
  <dataValidations count="1">
    <dataValidation type="list" allowBlank="1" showInputMessage="1" showErrorMessage="1" sqref="H9:K27">
      <formula1>$J$6:$K$6</formula1>
    </dataValidation>
  </dataValidation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L21"/>
  <sheetViews>
    <sheetView rightToLeft="1" view="pageBreakPreview" zoomScale="70" zoomScaleSheetLayoutView="70" workbookViewId="0">
      <selection activeCell="C8" sqref="C8"/>
    </sheetView>
  </sheetViews>
  <sheetFormatPr defaultColWidth="9" defaultRowHeight="18"/>
  <cols>
    <col min="1" max="1" width="47" style="1" customWidth="1"/>
    <col min="2" max="2" width="15.42578125" style="1" customWidth="1"/>
    <col min="3" max="3" width="20.42578125" style="1" customWidth="1"/>
    <col min="4" max="4" width="22.7109375" style="1" customWidth="1"/>
    <col min="5" max="6" width="15.5703125" style="1" customWidth="1"/>
    <col min="7" max="7" width="22.7109375" style="1" customWidth="1"/>
    <col min="8" max="9" width="15.5703125" style="1" customWidth="1"/>
    <col min="10" max="11" width="22.7109375" style="1" customWidth="1"/>
    <col min="12" max="12" width="6.140625" style="1" customWidth="1"/>
    <col min="13" max="16384" width="9" style="1"/>
  </cols>
  <sheetData>
    <row r="1" spans="1:12" ht="18.75" customHeight="1" thickBot="1">
      <c r="L1" s="283" t="s">
        <v>204</v>
      </c>
    </row>
    <row r="2" spans="1:12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284"/>
      <c r="I2" s="10"/>
      <c r="J2" s="11" t="s">
        <v>0</v>
      </c>
      <c r="K2" s="12" t="str">
        <f>'اطلاعات اولیه'!F7</f>
        <v>اردیبهشت1402</v>
      </c>
      <c r="L2" s="283"/>
    </row>
    <row r="3" spans="1:12" ht="48.75" customHeight="1">
      <c r="A3" s="22"/>
      <c r="B3" s="285" t="s">
        <v>19</v>
      </c>
      <c r="C3" s="285"/>
      <c r="D3" s="285"/>
      <c r="E3" s="285"/>
      <c r="F3" s="285"/>
      <c r="G3" s="285"/>
      <c r="H3" s="285"/>
      <c r="I3" s="23"/>
      <c r="J3" s="13" t="s">
        <v>1</v>
      </c>
      <c r="K3" s="14" t="str">
        <f>'اطلاعات اولیه'!F8</f>
        <v>مهدی وهابی</v>
      </c>
      <c r="L3" s="283"/>
    </row>
    <row r="4" spans="1:12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286"/>
      <c r="I4" s="15"/>
      <c r="J4" s="16" t="s">
        <v>2</v>
      </c>
      <c r="K4" s="17">
        <f>'اطلاعات اولیه'!F9</f>
        <v>0</v>
      </c>
      <c r="L4" s="283"/>
    </row>
    <row r="5" spans="1:12" ht="18.75" thickBot="1">
      <c r="A5" s="2"/>
      <c r="B5" s="2"/>
      <c r="C5" s="2"/>
      <c r="D5" s="3"/>
      <c r="E5" s="3"/>
      <c r="F5" s="3"/>
      <c r="G5" s="3"/>
      <c r="H5" s="3"/>
      <c r="I5" s="3"/>
      <c r="J5" s="3"/>
      <c r="K5" s="3"/>
      <c r="L5" s="283"/>
    </row>
    <row r="6" spans="1:12" ht="48.75" customHeight="1" thickBot="1">
      <c r="A6" s="287" t="s">
        <v>202</v>
      </c>
      <c r="B6" s="289" t="s">
        <v>3</v>
      </c>
      <c r="C6" s="185" t="s">
        <v>199</v>
      </c>
      <c r="D6" s="291" t="str">
        <f>'اطلاعات اولیه'!C14</f>
        <v>مانده طبق دفاتر در 1401/12/29</v>
      </c>
      <c r="E6" s="293" t="s">
        <v>4</v>
      </c>
      <c r="F6" s="294"/>
      <c r="G6" s="291" t="str">
        <f>'اطلاعات اولیه'!C15</f>
        <v>مانده اصلاح شده در  1401/12/29</v>
      </c>
      <c r="H6" s="293" t="s">
        <v>5</v>
      </c>
      <c r="I6" s="294"/>
      <c r="J6" s="279" t="str">
        <f>'اطلاعات اولیه'!C16</f>
        <v>مانده طبق صورتهای مالی 1401/12/29(ارقام به میلیون ریال)</v>
      </c>
      <c r="K6" s="279" t="str">
        <f>'اطلاعات اولیه'!C17</f>
        <v>مانده طبق صورتهای مالی1400/12/29(ارقام به میلیون ریال)</v>
      </c>
      <c r="L6" s="283"/>
    </row>
    <row r="7" spans="1:12" ht="66" customHeight="1" thickBot="1">
      <c r="A7" s="288"/>
      <c r="B7" s="290"/>
      <c r="C7" s="163" t="str">
        <f>'اطلاعات اولیه'!C11</f>
        <v xml:space="preserve"> 1400/12/29</v>
      </c>
      <c r="D7" s="292"/>
      <c r="E7" s="19" t="s">
        <v>6</v>
      </c>
      <c r="F7" s="19" t="s">
        <v>7</v>
      </c>
      <c r="G7" s="292"/>
      <c r="H7" s="19" t="s">
        <v>6</v>
      </c>
      <c r="I7" s="19" t="s">
        <v>7</v>
      </c>
      <c r="J7" s="280"/>
      <c r="K7" s="280"/>
      <c r="L7" s="283"/>
    </row>
    <row r="8" spans="1:12" s="4" customFormat="1" ht="53.25" customHeight="1" thickBot="1">
      <c r="A8" s="25"/>
      <c r="B8" s="6"/>
      <c r="C8" s="18"/>
      <c r="D8" s="18"/>
      <c r="E8" s="8">
        <v>0</v>
      </c>
      <c r="F8" s="8">
        <v>0</v>
      </c>
      <c r="G8" s="8">
        <f>D8+E8-F8</f>
        <v>0</v>
      </c>
      <c r="H8" s="9"/>
      <c r="I8" s="9"/>
      <c r="J8" s="192">
        <f>G8+H8-I8</f>
        <v>0</v>
      </c>
      <c r="K8" s="8">
        <f>C8</f>
        <v>0</v>
      </c>
      <c r="L8" s="283"/>
    </row>
    <row r="9" spans="1:12" s="4" customFormat="1" ht="53.25" customHeight="1" thickBot="1">
      <c r="A9" s="25"/>
      <c r="B9" s="6"/>
      <c r="C9" s="18"/>
      <c r="D9" s="18"/>
      <c r="E9" s="8">
        <v>0</v>
      </c>
      <c r="F9" s="8">
        <v>0</v>
      </c>
      <c r="G9" s="8">
        <f t="shared" ref="G9:G20" si="0">D9+E9-F9</f>
        <v>0</v>
      </c>
      <c r="H9" s="9"/>
      <c r="I9" s="9"/>
      <c r="J9" s="192">
        <f t="shared" ref="J9:J20" si="1">G9+H9-I9</f>
        <v>0</v>
      </c>
      <c r="K9" s="8">
        <f t="shared" ref="K9:K20" si="2">C9</f>
        <v>0</v>
      </c>
      <c r="L9" s="283"/>
    </row>
    <row r="10" spans="1:12" s="4" customFormat="1" ht="53.25" customHeight="1" thickBot="1">
      <c r="A10" s="25"/>
      <c r="B10" s="6"/>
      <c r="C10" s="18"/>
      <c r="D10" s="18"/>
      <c r="E10" s="8">
        <v>0</v>
      </c>
      <c r="F10" s="8">
        <v>0</v>
      </c>
      <c r="G10" s="8">
        <f t="shared" si="0"/>
        <v>0</v>
      </c>
      <c r="H10" s="9"/>
      <c r="I10" s="9"/>
      <c r="J10" s="192">
        <f t="shared" si="1"/>
        <v>0</v>
      </c>
      <c r="K10" s="8">
        <f t="shared" si="2"/>
        <v>0</v>
      </c>
      <c r="L10" s="283"/>
    </row>
    <row r="11" spans="1:12" s="4" customFormat="1" ht="53.25" customHeight="1" thickBot="1">
      <c r="A11" s="25"/>
      <c r="B11" s="6"/>
      <c r="C11" s="18"/>
      <c r="D11" s="18"/>
      <c r="E11" s="8">
        <v>0</v>
      </c>
      <c r="F11" s="8">
        <v>0</v>
      </c>
      <c r="G11" s="8">
        <f t="shared" si="0"/>
        <v>0</v>
      </c>
      <c r="H11" s="9"/>
      <c r="I11" s="9"/>
      <c r="J11" s="192">
        <f t="shared" si="1"/>
        <v>0</v>
      </c>
      <c r="K11" s="8">
        <f t="shared" si="2"/>
        <v>0</v>
      </c>
      <c r="L11" s="283"/>
    </row>
    <row r="12" spans="1:12" s="4" customFormat="1" ht="53.25" customHeight="1" thickBot="1">
      <c r="A12" s="25"/>
      <c r="B12" s="6"/>
      <c r="C12" s="18"/>
      <c r="D12" s="18"/>
      <c r="E12" s="8">
        <v>0</v>
      </c>
      <c r="F12" s="8">
        <v>0</v>
      </c>
      <c r="G12" s="8">
        <f t="shared" si="0"/>
        <v>0</v>
      </c>
      <c r="H12" s="9"/>
      <c r="I12" s="9"/>
      <c r="J12" s="192">
        <f t="shared" si="1"/>
        <v>0</v>
      </c>
      <c r="K12" s="8">
        <f t="shared" si="2"/>
        <v>0</v>
      </c>
      <c r="L12" s="283"/>
    </row>
    <row r="13" spans="1:12" s="4" customFormat="1" ht="53.25" customHeight="1" thickBot="1">
      <c r="A13" s="25"/>
      <c r="B13" s="6"/>
      <c r="C13" s="18"/>
      <c r="D13" s="18"/>
      <c r="E13" s="8">
        <v>0</v>
      </c>
      <c r="F13" s="8">
        <v>0</v>
      </c>
      <c r="G13" s="8">
        <f t="shared" si="0"/>
        <v>0</v>
      </c>
      <c r="H13" s="9"/>
      <c r="I13" s="9"/>
      <c r="J13" s="192">
        <f t="shared" si="1"/>
        <v>0</v>
      </c>
      <c r="K13" s="8">
        <f t="shared" si="2"/>
        <v>0</v>
      </c>
      <c r="L13" s="283"/>
    </row>
    <row r="14" spans="1:12" s="4" customFormat="1" ht="53.25" customHeight="1" thickBot="1">
      <c r="A14" s="25"/>
      <c r="B14" s="6"/>
      <c r="C14" s="18"/>
      <c r="D14" s="18"/>
      <c r="E14" s="8">
        <v>0</v>
      </c>
      <c r="F14" s="8">
        <v>0</v>
      </c>
      <c r="G14" s="8">
        <f t="shared" si="0"/>
        <v>0</v>
      </c>
      <c r="H14" s="9"/>
      <c r="I14" s="9"/>
      <c r="J14" s="192">
        <f t="shared" si="1"/>
        <v>0</v>
      </c>
      <c r="K14" s="8">
        <f t="shared" si="2"/>
        <v>0</v>
      </c>
      <c r="L14" s="283"/>
    </row>
    <row r="15" spans="1:12" s="4" customFormat="1" ht="53.25" customHeight="1" thickBot="1">
      <c r="A15" s="25"/>
      <c r="B15" s="6"/>
      <c r="C15" s="18"/>
      <c r="D15" s="18"/>
      <c r="E15" s="8">
        <v>0</v>
      </c>
      <c r="F15" s="8">
        <v>0</v>
      </c>
      <c r="G15" s="8">
        <f t="shared" si="0"/>
        <v>0</v>
      </c>
      <c r="H15" s="9"/>
      <c r="I15" s="9"/>
      <c r="J15" s="192">
        <f t="shared" si="1"/>
        <v>0</v>
      </c>
      <c r="K15" s="8">
        <f t="shared" si="2"/>
        <v>0</v>
      </c>
      <c r="L15" s="283"/>
    </row>
    <row r="16" spans="1:12" s="4" customFormat="1" ht="53.25" customHeight="1" thickBot="1">
      <c r="A16" s="25"/>
      <c r="B16" s="6"/>
      <c r="C16" s="18"/>
      <c r="D16" s="18"/>
      <c r="E16" s="8">
        <v>0</v>
      </c>
      <c r="F16" s="8">
        <v>0</v>
      </c>
      <c r="G16" s="8">
        <f t="shared" si="0"/>
        <v>0</v>
      </c>
      <c r="H16" s="9"/>
      <c r="I16" s="9"/>
      <c r="J16" s="192">
        <f t="shared" si="1"/>
        <v>0</v>
      </c>
      <c r="K16" s="8">
        <f t="shared" si="2"/>
        <v>0</v>
      </c>
      <c r="L16" s="283"/>
    </row>
    <row r="17" spans="1:12" s="4" customFormat="1" ht="53.25" customHeight="1" thickBot="1">
      <c r="A17" s="25"/>
      <c r="B17" s="6"/>
      <c r="C17" s="18"/>
      <c r="D17" s="18"/>
      <c r="E17" s="8">
        <v>0</v>
      </c>
      <c r="F17" s="8">
        <v>0</v>
      </c>
      <c r="G17" s="8">
        <f t="shared" si="0"/>
        <v>0</v>
      </c>
      <c r="H17" s="9"/>
      <c r="I17" s="9"/>
      <c r="J17" s="192">
        <f t="shared" si="1"/>
        <v>0</v>
      </c>
      <c r="K17" s="8">
        <f t="shared" si="2"/>
        <v>0</v>
      </c>
      <c r="L17" s="283"/>
    </row>
    <row r="18" spans="1:12" s="4" customFormat="1" ht="53.25" customHeight="1" thickBot="1">
      <c r="A18" s="25"/>
      <c r="B18" s="6"/>
      <c r="C18" s="18"/>
      <c r="D18" s="8"/>
      <c r="E18" s="8">
        <v>0</v>
      </c>
      <c r="F18" s="8">
        <v>0</v>
      </c>
      <c r="G18" s="8">
        <f t="shared" si="0"/>
        <v>0</v>
      </c>
      <c r="H18" s="7"/>
      <c r="I18" s="7"/>
      <c r="J18" s="192">
        <f t="shared" si="1"/>
        <v>0</v>
      </c>
      <c r="K18" s="8">
        <f t="shared" si="2"/>
        <v>0</v>
      </c>
      <c r="L18" s="283"/>
    </row>
    <row r="19" spans="1:12" s="4" customFormat="1" ht="53.25" customHeight="1" thickBot="1">
      <c r="A19" s="25"/>
      <c r="B19" s="6"/>
      <c r="C19" s="18"/>
      <c r="D19" s="18"/>
      <c r="E19" s="8">
        <v>0</v>
      </c>
      <c r="F19" s="8">
        <v>0</v>
      </c>
      <c r="G19" s="8">
        <f t="shared" si="0"/>
        <v>0</v>
      </c>
      <c r="H19" s="9"/>
      <c r="I19" s="9"/>
      <c r="J19" s="192">
        <f t="shared" si="1"/>
        <v>0</v>
      </c>
      <c r="K19" s="8">
        <f t="shared" si="2"/>
        <v>0</v>
      </c>
      <c r="L19" s="283"/>
    </row>
    <row r="20" spans="1:12" s="4" customFormat="1" ht="53.25" customHeight="1" thickBot="1">
      <c r="A20" s="25"/>
      <c r="B20" s="6"/>
      <c r="C20" s="18"/>
      <c r="D20" s="18"/>
      <c r="E20" s="8">
        <v>0</v>
      </c>
      <c r="F20" s="8">
        <v>0</v>
      </c>
      <c r="G20" s="8">
        <f t="shared" si="0"/>
        <v>0</v>
      </c>
      <c r="H20" s="9"/>
      <c r="I20" s="9"/>
      <c r="J20" s="192">
        <f t="shared" si="1"/>
        <v>0</v>
      </c>
      <c r="K20" s="8">
        <f t="shared" si="2"/>
        <v>0</v>
      </c>
      <c r="L20" s="283"/>
    </row>
    <row r="21" spans="1:12" s="4" customFormat="1" ht="61.5" customHeight="1" thickBot="1">
      <c r="A21" s="281" t="s">
        <v>16</v>
      </c>
      <c r="B21" s="282"/>
      <c r="C21" s="18"/>
      <c r="D21" s="78">
        <f t="shared" ref="D21:K21" si="3">SUM(D8:D20)</f>
        <v>0</v>
      </c>
      <c r="E21" s="78">
        <f t="shared" si="3"/>
        <v>0</v>
      </c>
      <c r="F21" s="78">
        <f t="shared" si="3"/>
        <v>0</v>
      </c>
      <c r="G21" s="78">
        <f t="shared" si="3"/>
        <v>0</v>
      </c>
      <c r="H21" s="78">
        <f t="shared" si="3"/>
        <v>0</v>
      </c>
      <c r="I21" s="78">
        <f t="shared" si="3"/>
        <v>0</v>
      </c>
      <c r="J21" s="192">
        <f t="shared" si="3"/>
        <v>0</v>
      </c>
      <c r="K21" s="78">
        <f t="shared" si="3"/>
        <v>0</v>
      </c>
      <c r="L21" s="182"/>
    </row>
  </sheetData>
  <mergeCells count="13">
    <mergeCell ref="J6:J7"/>
    <mergeCell ref="K6:K7"/>
    <mergeCell ref="A21:B21"/>
    <mergeCell ref="L1:L20"/>
    <mergeCell ref="B2:H2"/>
    <mergeCell ref="B3:H3"/>
    <mergeCell ref="B4:H4"/>
    <mergeCell ref="A6:A7"/>
    <mergeCell ref="B6:B7"/>
    <mergeCell ref="D6:D7"/>
    <mergeCell ref="E6:F6"/>
    <mergeCell ref="G6:G7"/>
    <mergeCell ref="H6:I6"/>
  </mergeCells>
  <printOptions horizontalCentered="1"/>
  <pageMargins left="0" right="0" top="0" bottom="0" header="0" footer="0"/>
  <pageSetup paperSize="9" scale="58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29"/>
  <sheetViews>
    <sheetView rightToLeft="1" view="pageBreakPreview" zoomScale="55" zoomScaleNormal="50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710937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12" t="str">
        <f>'اطلاعات اولیه'!F7</f>
        <v>اردیبهشت1402</v>
      </c>
      <c r="K2" s="283"/>
    </row>
    <row r="3" spans="1:11" ht="48.75" customHeight="1">
      <c r="A3" s="22"/>
      <c r="B3" s="285" t="s">
        <v>37</v>
      </c>
      <c r="C3" s="285"/>
      <c r="D3" s="285"/>
      <c r="E3" s="285"/>
      <c r="F3" s="285"/>
      <c r="G3" s="285"/>
      <c r="H3" s="23"/>
      <c r="I3" s="13" t="s">
        <v>1</v>
      </c>
      <c r="J3" s="14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17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/>
      <c r="B8" s="6"/>
      <c r="C8" s="8"/>
      <c r="D8" s="7"/>
      <c r="E8" s="7"/>
      <c r="F8" s="8">
        <f t="shared" ref="F8:F16" si="0">C8+E8-D8</f>
        <v>0</v>
      </c>
      <c r="G8" s="7"/>
      <c r="H8" s="7"/>
      <c r="I8" s="192">
        <f t="shared" ref="I8:I16" si="1">F8+H8-G8</f>
        <v>0</v>
      </c>
      <c r="J8" s="8"/>
      <c r="K8" s="283"/>
    </row>
    <row r="9" spans="1:11" s="4" customFormat="1" ht="69" customHeight="1" thickBot="1">
      <c r="A9" s="25"/>
      <c r="B9" s="6"/>
      <c r="C9" s="18"/>
      <c r="D9" s="9"/>
      <c r="E9" s="9"/>
      <c r="F9" s="18">
        <f t="shared" si="0"/>
        <v>0</v>
      </c>
      <c r="G9" s="9"/>
      <c r="H9" s="9"/>
      <c r="I9" s="192">
        <f t="shared" si="1"/>
        <v>0</v>
      </c>
      <c r="J9" s="18"/>
      <c r="K9" s="283"/>
    </row>
    <row r="10" spans="1:11" s="4" customFormat="1" ht="69" customHeight="1" thickBot="1">
      <c r="A10" s="25"/>
      <c r="B10" s="6"/>
      <c r="C10" s="18"/>
      <c r="D10" s="9"/>
      <c r="E10" s="9"/>
      <c r="F10" s="18">
        <f t="shared" si="0"/>
        <v>0</v>
      </c>
      <c r="G10" s="9"/>
      <c r="H10" s="9"/>
      <c r="I10" s="192">
        <f t="shared" si="1"/>
        <v>0</v>
      </c>
      <c r="J10" s="18"/>
      <c r="K10" s="283"/>
    </row>
    <row r="11" spans="1:11" s="4" customFormat="1" ht="69" customHeight="1" thickBot="1">
      <c r="A11" s="25"/>
      <c r="B11" s="32"/>
      <c r="C11" s="18">
        <v>0</v>
      </c>
      <c r="D11" s="9"/>
      <c r="E11" s="9"/>
      <c r="F11" s="18">
        <f t="shared" si="0"/>
        <v>0</v>
      </c>
      <c r="G11" s="9"/>
      <c r="H11" s="9"/>
      <c r="I11" s="192">
        <f t="shared" si="1"/>
        <v>0</v>
      </c>
      <c r="J11" s="18"/>
      <c r="K11" s="283"/>
    </row>
    <row r="12" spans="1:11" s="4" customFormat="1" ht="69" customHeight="1" thickBot="1">
      <c r="A12" s="25"/>
      <c r="B12" s="32"/>
      <c r="C12" s="18">
        <v>0</v>
      </c>
      <c r="D12" s="9"/>
      <c r="E12" s="9"/>
      <c r="F12" s="18">
        <f t="shared" si="0"/>
        <v>0</v>
      </c>
      <c r="G12" s="9"/>
      <c r="H12" s="9"/>
      <c r="I12" s="192">
        <f t="shared" si="1"/>
        <v>0</v>
      </c>
      <c r="J12" s="18"/>
      <c r="K12" s="283"/>
    </row>
    <row r="13" spans="1:11" s="4" customFormat="1" ht="69" customHeight="1" thickBot="1">
      <c r="A13" s="25"/>
      <c r="B13" s="32"/>
      <c r="C13" s="18">
        <v>0</v>
      </c>
      <c r="D13" s="9"/>
      <c r="E13" s="9"/>
      <c r="F13" s="18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69" customHeight="1" thickBot="1">
      <c r="A14" s="25"/>
      <c r="B14" s="32"/>
      <c r="C14" s="18">
        <v>0</v>
      </c>
      <c r="D14" s="9"/>
      <c r="E14" s="9"/>
      <c r="F14" s="18">
        <f t="shared" si="0"/>
        <v>0</v>
      </c>
      <c r="G14" s="9"/>
      <c r="H14" s="9"/>
      <c r="I14" s="192">
        <f t="shared" si="1"/>
        <v>0</v>
      </c>
      <c r="J14" s="18"/>
      <c r="K14" s="283"/>
    </row>
    <row r="15" spans="1:11" s="4" customFormat="1" ht="69" customHeight="1" thickBot="1">
      <c r="A15" s="25"/>
      <c r="B15" s="32"/>
      <c r="C15" s="18">
        <v>0</v>
      </c>
      <c r="D15" s="9"/>
      <c r="E15" s="9"/>
      <c r="F15" s="18">
        <f t="shared" si="0"/>
        <v>0</v>
      </c>
      <c r="G15" s="9"/>
      <c r="H15" s="9"/>
      <c r="I15" s="192">
        <f t="shared" si="1"/>
        <v>0</v>
      </c>
      <c r="J15" s="18"/>
      <c r="K15" s="283"/>
    </row>
    <row r="16" spans="1:11" s="4" customFormat="1" ht="69" customHeight="1" thickBot="1">
      <c r="A16" s="25"/>
      <c r="B16" s="32"/>
      <c r="C16" s="18">
        <v>0</v>
      </c>
      <c r="D16" s="9"/>
      <c r="E16" s="9"/>
      <c r="F16" s="18">
        <f t="shared" si="0"/>
        <v>0</v>
      </c>
      <c r="G16" s="9"/>
      <c r="H16" s="9"/>
      <c r="I16" s="192">
        <f t="shared" si="1"/>
        <v>0</v>
      </c>
      <c r="J16" s="18"/>
      <c r="K16" s="283"/>
    </row>
    <row r="17" spans="1:11" s="4" customFormat="1" ht="94.5" customHeight="1" thickBot="1">
      <c r="A17" s="281" t="s">
        <v>16</v>
      </c>
      <c r="B17" s="282"/>
      <c r="C17" s="20">
        <f t="shared" ref="C17:J17" si="2">SUM(C8:C16)</f>
        <v>0</v>
      </c>
      <c r="D17" s="20">
        <f t="shared" si="2"/>
        <v>0</v>
      </c>
      <c r="E17" s="20">
        <f t="shared" si="2"/>
        <v>0</v>
      </c>
      <c r="F17" s="20">
        <f t="shared" si="2"/>
        <v>0</v>
      </c>
      <c r="G17" s="20">
        <f t="shared" si="2"/>
        <v>0</v>
      </c>
      <c r="H17" s="20">
        <f t="shared" si="2"/>
        <v>0</v>
      </c>
      <c r="I17" s="192">
        <f t="shared" si="2"/>
        <v>0</v>
      </c>
      <c r="J17" s="20">
        <f t="shared" si="2"/>
        <v>0</v>
      </c>
      <c r="K17" s="295"/>
    </row>
    <row r="18" spans="1:11">
      <c r="K18" s="295"/>
    </row>
    <row r="19" spans="1:11">
      <c r="K19" s="295"/>
    </row>
    <row r="20" spans="1:11">
      <c r="K20" s="295"/>
    </row>
    <row r="21" spans="1:11">
      <c r="K21" s="295"/>
    </row>
    <row r="22" spans="1:11">
      <c r="K22" s="295"/>
    </row>
    <row r="23" spans="1:11">
      <c r="K23" s="295"/>
    </row>
    <row r="24" spans="1:11">
      <c r="K24" s="295"/>
    </row>
    <row r="25" spans="1:11">
      <c r="K25" s="295"/>
    </row>
    <row r="26" spans="1:11">
      <c r="K26" s="295"/>
    </row>
    <row r="27" spans="1:11">
      <c r="K27" s="295"/>
    </row>
    <row r="28" spans="1:11">
      <c r="K28" s="295"/>
    </row>
    <row r="29" spans="1:11">
      <c r="K29" s="295"/>
    </row>
  </sheetData>
  <mergeCells count="14">
    <mergeCell ref="K1:K16"/>
    <mergeCell ref="K17:K29"/>
    <mergeCell ref="I6:I7"/>
    <mergeCell ref="J6:J7"/>
    <mergeCell ref="A17:B17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47"/>
  <sheetViews>
    <sheetView rightToLeft="1" view="pageBreakPreview" topLeftCell="A16" zoomScaleSheetLayoutView="100" workbookViewId="0">
      <selection activeCell="J8" sqref="J8"/>
    </sheetView>
  </sheetViews>
  <sheetFormatPr defaultColWidth="9" defaultRowHeight="26.25"/>
  <cols>
    <col min="1" max="1" width="18.7109375" style="39" bestFit="1" customWidth="1"/>
    <col min="2" max="2" width="17.140625" style="40" bestFit="1" customWidth="1"/>
    <col min="3" max="3" width="20" style="42" bestFit="1" customWidth="1"/>
    <col min="4" max="4" width="14" style="42" customWidth="1"/>
    <col min="5" max="5" width="16.7109375" style="40" customWidth="1"/>
    <col min="6" max="6" width="14.140625" style="40" customWidth="1"/>
    <col min="7" max="7" width="17" style="38" customWidth="1"/>
    <col min="8" max="8" width="14.85546875" style="38" bestFit="1" customWidth="1"/>
    <col min="9" max="9" width="14.5703125" style="40" customWidth="1"/>
    <col min="10" max="10" width="22.140625" style="41" customWidth="1"/>
    <col min="11" max="11" width="6.28515625" style="1" customWidth="1"/>
    <col min="12" max="16384" width="9" style="38"/>
  </cols>
  <sheetData>
    <row r="1" spans="1:11" ht="33.75">
      <c r="A1" s="299" t="s">
        <v>63</v>
      </c>
      <c r="B1" s="299"/>
      <c r="C1" s="299"/>
      <c r="D1" s="299"/>
      <c r="E1" s="299"/>
      <c r="F1" s="299"/>
      <c r="G1" s="299"/>
      <c r="H1" s="299"/>
      <c r="I1" s="45" t="s">
        <v>70</v>
      </c>
      <c r="J1" s="264" t="str">
        <f>'اطلاعات اولیه'!F8</f>
        <v>مهدی وهابی</v>
      </c>
    </row>
    <row r="2" spans="1:11" ht="33.75">
      <c r="A2" s="299" t="str">
        <f>'اطلاعات اولیه'!C7</f>
        <v>نام شرکت : کارآمد ترانیک (سهامی خاص)</v>
      </c>
      <c r="B2" s="299"/>
      <c r="C2" s="299"/>
      <c r="D2" s="299"/>
      <c r="E2" s="299"/>
      <c r="F2" s="299"/>
      <c r="G2" s="299"/>
      <c r="H2" s="299"/>
      <c r="I2" s="45" t="s">
        <v>205</v>
      </c>
      <c r="J2" s="264" t="str">
        <f>'اطلاعات اولیه'!F7</f>
        <v>اردیبهشت1402</v>
      </c>
    </row>
    <row r="3" spans="1:11" ht="33.75">
      <c r="A3" s="299" t="str">
        <f>'اطلاعات اولیه'!C9</f>
        <v>سال مورد رسیدگی :1401/12/29</v>
      </c>
      <c r="B3" s="299"/>
      <c r="C3" s="299"/>
      <c r="D3" s="299"/>
      <c r="E3" s="299"/>
      <c r="F3" s="299"/>
      <c r="G3" s="299"/>
      <c r="H3" s="299"/>
      <c r="I3" s="45" t="s">
        <v>71</v>
      </c>
      <c r="J3" s="264">
        <f>'اطلاعات اولیه'!F9</f>
        <v>0</v>
      </c>
    </row>
    <row r="4" spans="1:11" ht="17.25" customHeight="1" thickBot="1">
      <c r="A4" s="323"/>
      <c r="B4" s="323"/>
      <c r="C4" s="323"/>
      <c r="D4" s="323"/>
      <c r="E4" s="323"/>
      <c r="F4" s="323"/>
      <c r="G4" s="323"/>
      <c r="H4" s="323"/>
      <c r="I4" s="323"/>
      <c r="J4" s="45"/>
      <c r="K4" s="264"/>
    </row>
    <row r="5" spans="1:11" s="43" customFormat="1" ht="24.75" thickBot="1">
      <c r="A5" s="324" t="s">
        <v>64</v>
      </c>
      <c r="B5" s="324" t="s">
        <v>65</v>
      </c>
      <c r="C5" s="324" t="s">
        <v>66</v>
      </c>
      <c r="D5" s="324" t="s">
        <v>123</v>
      </c>
      <c r="E5" s="324" t="s">
        <v>67</v>
      </c>
      <c r="F5" s="321" t="s">
        <v>128</v>
      </c>
      <c r="G5" s="321" t="s">
        <v>125</v>
      </c>
      <c r="H5" s="300" t="s">
        <v>68</v>
      </c>
      <c r="I5" s="301"/>
      <c r="J5" s="324" t="s">
        <v>69</v>
      </c>
      <c r="K5" s="149"/>
    </row>
    <row r="6" spans="1:11" s="40" customFormat="1" ht="27" thickBot="1">
      <c r="A6" s="325"/>
      <c r="B6" s="325"/>
      <c r="C6" s="325"/>
      <c r="D6" s="325"/>
      <c r="E6" s="325"/>
      <c r="F6" s="322"/>
      <c r="G6" s="322"/>
      <c r="H6" s="46" t="s">
        <v>72</v>
      </c>
      <c r="I6" s="46" t="s">
        <v>73</v>
      </c>
      <c r="J6" s="325"/>
      <c r="K6" s="149"/>
    </row>
    <row r="7" spans="1:11" s="40" customFormat="1" ht="25.5" customHeight="1">
      <c r="A7" s="55"/>
      <c r="B7" s="52"/>
      <c r="C7" s="57"/>
      <c r="D7" s="84"/>
      <c r="E7" s="49"/>
      <c r="F7" s="49"/>
      <c r="G7" s="47"/>
      <c r="H7" s="47"/>
      <c r="I7" s="47"/>
      <c r="J7" s="48"/>
      <c r="K7" s="149"/>
    </row>
    <row r="8" spans="1:11" s="44" customFormat="1" ht="25.5" customHeight="1">
      <c r="A8" s="56"/>
      <c r="B8" s="53"/>
      <c r="C8" s="57"/>
      <c r="D8" s="84"/>
      <c r="E8" s="49"/>
      <c r="F8" s="49"/>
      <c r="G8" s="49"/>
      <c r="H8" s="49"/>
      <c r="I8" s="49"/>
      <c r="J8" s="50"/>
      <c r="K8" s="149"/>
    </row>
    <row r="9" spans="1:11" s="44" customFormat="1" ht="25.5" customHeight="1">
      <c r="A9" s="56"/>
      <c r="B9" s="53"/>
      <c r="C9" s="57"/>
      <c r="D9" s="84"/>
      <c r="E9" s="49"/>
      <c r="F9" s="49"/>
      <c r="G9" s="49"/>
      <c r="H9" s="49"/>
      <c r="I9" s="49"/>
      <c r="J9" s="50"/>
      <c r="K9" s="149"/>
    </row>
    <row r="10" spans="1:11" s="44" customFormat="1" ht="25.5" customHeight="1">
      <c r="A10" s="56"/>
      <c r="B10" s="53"/>
      <c r="C10" s="57"/>
      <c r="D10" s="84"/>
      <c r="E10" s="49"/>
      <c r="F10" s="49"/>
      <c r="G10" s="49"/>
      <c r="H10" s="49"/>
      <c r="I10" s="49"/>
      <c r="J10" s="50"/>
      <c r="K10" s="149"/>
    </row>
    <row r="11" spans="1:11" s="44" customFormat="1" ht="25.5" customHeight="1">
      <c r="A11" s="56"/>
      <c r="B11" s="53"/>
      <c r="C11" s="57"/>
      <c r="D11" s="84"/>
      <c r="E11" s="49"/>
      <c r="F11" s="49"/>
      <c r="G11" s="49"/>
      <c r="H11" s="49"/>
      <c r="I11" s="49"/>
      <c r="J11" s="50"/>
      <c r="K11" s="149"/>
    </row>
    <row r="12" spans="1:11" s="44" customFormat="1" ht="25.5" customHeight="1">
      <c r="A12" s="56"/>
      <c r="B12" s="53"/>
      <c r="C12" s="57"/>
      <c r="D12" s="84"/>
      <c r="E12" s="49"/>
      <c r="F12" s="49"/>
      <c r="G12" s="49"/>
      <c r="H12" s="49"/>
      <c r="I12" s="49"/>
      <c r="J12" s="50"/>
      <c r="K12" s="149"/>
    </row>
    <row r="13" spans="1:11" s="44" customFormat="1" ht="25.5" customHeight="1">
      <c r="A13" s="56"/>
      <c r="B13" s="53"/>
      <c r="C13" s="57"/>
      <c r="D13" s="84"/>
      <c r="E13" s="49"/>
      <c r="F13" s="49"/>
      <c r="G13" s="49"/>
      <c r="H13" s="49"/>
      <c r="I13" s="49"/>
      <c r="J13" s="50"/>
      <c r="K13" s="149"/>
    </row>
    <row r="14" spans="1:11" s="44" customFormat="1" ht="25.5" customHeight="1">
      <c r="A14" s="56"/>
      <c r="B14" s="53"/>
      <c r="C14" s="57"/>
      <c r="D14" s="84"/>
      <c r="E14" s="49"/>
      <c r="F14" s="49"/>
      <c r="G14" s="49"/>
      <c r="H14" s="49"/>
      <c r="I14" s="49"/>
      <c r="J14" s="50"/>
      <c r="K14" s="149"/>
    </row>
    <row r="15" spans="1:11" s="44" customFormat="1" ht="25.5" customHeight="1">
      <c r="A15" s="56"/>
      <c r="B15" s="53"/>
      <c r="C15" s="57"/>
      <c r="D15" s="84"/>
      <c r="E15" s="49"/>
      <c r="F15" s="49"/>
      <c r="G15" s="49"/>
      <c r="H15" s="49"/>
      <c r="I15" s="49"/>
      <c r="J15" s="50"/>
      <c r="K15" s="149"/>
    </row>
    <row r="16" spans="1:11" s="44" customFormat="1" ht="25.5" customHeight="1">
      <c r="A16" s="56"/>
      <c r="B16" s="53"/>
      <c r="C16" s="57"/>
      <c r="D16" s="84"/>
      <c r="E16" s="49"/>
      <c r="F16" s="49"/>
      <c r="G16" s="49"/>
      <c r="H16" s="49"/>
      <c r="I16" s="49"/>
      <c r="J16" s="50"/>
      <c r="K16" s="149"/>
    </row>
    <row r="17" spans="1:11" s="44" customFormat="1" ht="25.5" customHeight="1">
      <c r="A17" s="56"/>
      <c r="B17" s="53"/>
      <c r="C17" s="57"/>
      <c r="D17" s="84"/>
      <c r="E17" s="49"/>
      <c r="F17" s="49"/>
      <c r="G17" s="49"/>
      <c r="H17" s="49"/>
      <c r="I17" s="49"/>
      <c r="J17" s="50"/>
      <c r="K17" s="149"/>
    </row>
    <row r="18" spans="1:11" s="44" customFormat="1">
      <c r="A18" s="56"/>
      <c r="B18" s="53"/>
      <c r="C18" s="57"/>
      <c r="D18" s="84"/>
      <c r="E18" s="49"/>
      <c r="F18" s="49"/>
      <c r="G18" s="49"/>
      <c r="H18" s="49"/>
      <c r="I18" s="49"/>
      <c r="J18" s="92"/>
      <c r="K18" s="149"/>
    </row>
    <row r="19" spans="1:11" s="44" customFormat="1" ht="25.5" customHeight="1">
      <c r="A19" s="56"/>
      <c r="B19" s="53"/>
      <c r="C19" s="57"/>
      <c r="D19" s="84"/>
      <c r="E19" s="49"/>
      <c r="F19" s="49"/>
      <c r="G19" s="49"/>
      <c r="H19" s="49"/>
      <c r="I19" s="49"/>
      <c r="J19" s="50"/>
      <c r="K19" s="149"/>
    </row>
    <row r="20" spans="1:11" s="44" customFormat="1" ht="25.5" customHeight="1">
      <c r="A20" s="56"/>
      <c r="B20" s="53"/>
      <c r="C20" s="57"/>
      <c r="D20" s="84"/>
      <c r="E20" s="49"/>
      <c r="F20" s="49"/>
      <c r="G20" s="49"/>
      <c r="H20" s="49"/>
      <c r="I20" s="49"/>
      <c r="J20" s="50"/>
      <c r="K20" s="149"/>
    </row>
    <row r="21" spans="1:11" s="44" customFormat="1" ht="25.5" customHeight="1">
      <c r="A21" s="56"/>
      <c r="B21" s="53"/>
      <c r="C21" s="57"/>
      <c r="D21" s="84"/>
      <c r="E21" s="49"/>
      <c r="F21" s="49"/>
      <c r="G21" s="49"/>
      <c r="H21" s="49"/>
      <c r="I21" s="49"/>
      <c r="J21" s="50"/>
      <c r="K21" s="149"/>
    </row>
    <row r="22" spans="1:11" s="44" customFormat="1">
      <c r="A22" s="56"/>
      <c r="B22" s="53"/>
      <c r="C22" s="57"/>
      <c r="D22" s="84"/>
      <c r="E22" s="49"/>
      <c r="F22" s="49"/>
      <c r="G22" s="49"/>
      <c r="H22" s="49"/>
      <c r="I22" s="49"/>
      <c r="J22" s="92"/>
      <c r="K22" s="333"/>
    </row>
    <row r="23" spans="1:11" s="44" customFormat="1" ht="25.5" customHeight="1">
      <c r="A23" s="56"/>
      <c r="B23" s="53"/>
      <c r="C23" s="57"/>
      <c r="D23" s="84"/>
      <c r="E23" s="49"/>
      <c r="F23" s="49"/>
      <c r="G23" s="49"/>
      <c r="H23" s="49"/>
      <c r="I23" s="49"/>
      <c r="J23" s="50"/>
      <c r="K23" s="333"/>
    </row>
    <row r="24" spans="1:11" s="44" customFormat="1" ht="25.5" customHeight="1">
      <c r="A24" s="56"/>
      <c r="B24" s="53"/>
      <c r="C24" s="57"/>
      <c r="D24" s="84"/>
      <c r="E24" s="49"/>
      <c r="F24" s="49"/>
      <c r="G24" s="49"/>
      <c r="H24" s="49"/>
      <c r="I24" s="49"/>
      <c r="J24" s="50"/>
      <c r="K24" s="333"/>
    </row>
    <row r="25" spans="1:11" s="44" customFormat="1" ht="25.5" customHeight="1">
      <c r="A25" s="56"/>
      <c r="B25" s="53"/>
      <c r="C25" s="57"/>
      <c r="D25" s="84"/>
      <c r="E25" s="49"/>
      <c r="F25" s="49"/>
      <c r="G25" s="49"/>
      <c r="H25" s="49"/>
      <c r="I25" s="49"/>
      <c r="J25" s="50"/>
      <c r="K25" s="333"/>
    </row>
    <row r="26" spans="1:11" s="44" customFormat="1" ht="25.5" customHeight="1">
      <c r="A26" s="56"/>
      <c r="B26" s="53"/>
      <c r="C26" s="57"/>
      <c r="D26" s="84"/>
      <c r="E26" s="49"/>
      <c r="F26" s="49"/>
      <c r="G26" s="49"/>
      <c r="H26" s="49"/>
      <c r="I26" s="49"/>
      <c r="J26" s="50"/>
      <c r="K26" s="333"/>
    </row>
    <row r="27" spans="1:11" s="44" customFormat="1" ht="25.5" customHeight="1">
      <c r="A27" s="56"/>
      <c r="B27" s="53"/>
      <c r="C27" s="57"/>
      <c r="D27" s="84"/>
      <c r="E27" s="49"/>
      <c r="F27" s="49"/>
      <c r="G27" s="49"/>
      <c r="H27" s="49"/>
      <c r="I27" s="49"/>
      <c r="J27" s="50"/>
      <c r="K27" s="333"/>
    </row>
    <row r="28" spans="1:11" s="44" customFormat="1" ht="25.5" customHeight="1">
      <c r="A28" s="56"/>
      <c r="B28" s="53"/>
      <c r="C28" s="57"/>
      <c r="D28" s="84"/>
      <c r="E28" s="49"/>
      <c r="F28" s="49"/>
      <c r="G28" s="49"/>
      <c r="H28" s="49"/>
      <c r="I28" s="49"/>
      <c r="J28" s="50"/>
      <c r="K28" s="333"/>
    </row>
    <row r="29" spans="1:11" s="44" customFormat="1" ht="25.5" customHeight="1">
      <c r="A29" s="56"/>
      <c r="B29" s="53"/>
      <c r="C29" s="57"/>
      <c r="D29" s="84"/>
      <c r="E29" s="49"/>
      <c r="F29" s="49"/>
      <c r="G29" s="49"/>
      <c r="H29" s="49"/>
      <c r="I29" s="49"/>
      <c r="J29" s="50"/>
      <c r="K29" s="333"/>
    </row>
    <row r="30" spans="1:11" s="44" customFormat="1" ht="25.5" customHeight="1">
      <c r="A30" s="56"/>
      <c r="B30" s="53"/>
      <c r="C30" s="57"/>
      <c r="D30" s="84"/>
      <c r="E30" s="49"/>
      <c r="F30" s="49"/>
      <c r="G30" s="49"/>
      <c r="H30" s="49"/>
      <c r="I30" s="49"/>
      <c r="J30" s="50"/>
      <c r="K30" s="333"/>
    </row>
    <row r="31" spans="1:11" s="44" customFormat="1" ht="25.5" customHeight="1">
      <c r="A31" s="56"/>
      <c r="B31" s="53"/>
      <c r="C31" s="57"/>
      <c r="D31" s="84"/>
      <c r="E31" s="49"/>
      <c r="F31" s="49"/>
      <c r="G31" s="49"/>
      <c r="H31" s="49"/>
      <c r="I31" s="49"/>
      <c r="J31" s="50"/>
      <c r="K31" s="333"/>
    </row>
    <row r="32" spans="1:11" s="44" customFormat="1" ht="25.5" customHeight="1">
      <c r="A32" s="56"/>
      <c r="B32" s="53"/>
      <c r="C32" s="57"/>
      <c r="D32" s="84"/>
      <c r="E32" s="49"/>
      <c r="F32" s="49"/>
      <c r="G32" s="49"/>
      <c r="H32" s="49"/>
      <c r="I32" s="49"/>
      <c r="J32" s="50"/>
      <c r="K32" s="333"/>
    </row>
    <row r="33" spans="1:11" s="44" customFormat="1" ht="25.5" customHeight="1">
      <c r="A33" s="56"/>
      <c r="B33" s="53"/>
      <c r="C33" s="57"/>
      <c r="D33" s="84"/>
      <c r="E33" s="49"/>
      <c r="F33" s="49"/>
      <c r="G33" s="49"/>
      <c r="H33" s="49"/>
      <c r="I33" s="49"/>
      <c r="J33" s="50"/>
      <c r="K33" s="333"/>
    </row>
    <row r="34" spans="1:11" s="44" customFormat="1" ht="25.5" customHeight="1">
      <c r="A34" s="56"/>
      <c r="B34" s="53"/>
      <c r="C34" s="57"/>
      <c r="D34" s="84"/>
      <c r="E34" s="49"/>
      <c r="F34" s="49"/>
      <c r="G34" s="49"/>
      <c r="H34" s="49"/>
      <c r="I34" s="49"/>
      <c r="J34" s="50"/>
      <c r="K34" s="334" t="s">
        <v>204</v>
      </c>
    </row>
    <row r="35" spans="1:11" s="44" customFormat="1" ht="25.5" customHeight="1">
      <c r="A35" s="56"/>
      <c r="B35" s="53"/>
      <c r="C35" s="57"/>
      <c r="D35" s="84"/>
      <c r="E35" s="49"/>
      <c r="F35" s="49"/>
      <c r="G35" s="49"/>
      <c r="H35" s="49"/>
      <c r="I35" s="49"/>
      <c r="J35" s="50"/>
      <c r="K35" s="334"/>
    </row>
    <row r="36" spans="1:11" s="44" customFormat="1" ht="25.5" customHeight="1">
      <c r="A36" s="56"/>
      <c r="B36" s="53"/>
      <c r="C36" s="57"/>
      <c r="D36" s="84"/>
      <c r="E36" s="49"/>
      <c r="F36" s="49"/>
      <c r="G36" s="49"/>
      <c r="H36" s="49"/>
      <c r="I36" s="49"/>
      <c r="J36" s="50"/>
      <c r="K36" s="334"/>
    </row>
    <row r="37" spans="1:11" s="44" customFormat="1" ht="25.5" customHeight="1">
      <c r="A37" s="56"/>
      <c r="B37" s="53"/>
      <c r="C37" s="57"/>
      <c r="D37" s="84"/>
      <c r="E37" s="49"/>
      <c r="F37" s="49"/>
      <c r="G37" s="49"/>
      <c r="H37" s="49"/>
      <c r="I37" s="49"/>
      <c r="J37" s="50"/>
      <c r="K37" s="334"/>
    </row>
    <row r="38" spans="1:11" s="44" customFormat="1" ht="25.5" customHeight="1">
      <c r="A38" s="56"/>
      <c r="B38" s="53"/>
      <c r="C38" s="57"/>
      <c r="D38" s="84"/>
      <c r="E38" s="49"/>
      <c r="F38" s="49"/>
      <c r="G38" s="49"/>
      <c r="H38" s="49"/>
      <c r="I38" s="49"/>
      <c r="J38" s="50"/>
      <c r="K38" s="334"/>
    </row>
    <row r="39" spans="1:11" s="44" customFormat="1" ht="25.5" customHeight="1">
      <c r="A39" s="56"/>
      <c r="B39" s="53"/>
      <c r="C39" s="57"/>
      <c r="D39" s="84"/>
      <c r="E39" s="49"/>
      <c r="F39" s="49"/>
      <c r="G39" s="49"/>
      <c r="H39" s="49"/>
      <c r="I39" s="49"/>
      <c r="J39" s="50"/>
      <c r="K39" s="334"/>
    </row>
    <row r="40" spans="1:11" s="44" customFormat="1" ht="25.5" customHeight="1">
      <c r="A40" s="56"/>
      <c r="B40" s="53"/>
      <c r="C40" s="57"/>
      <c r="D40" s="84"/>
      <c r="E40" s="49"/>
      <c r="F40" s="49"/>
      <c r="G40" s="49"/>
      <c r="H40" s="49"/>
      <c r="I40" s="49"/>
      <c r="J40" s="50"/>
      <c r="K40" s="334"/>
    </row>
    <row r="41" spans="1:11" s="44" customFormat="1" ht="25.5" customHeight="1">
      <c r="A41" s="56"/>
      <c r="B41" s="53"/>
      <c r="C41" s="57"/>
      <c r="D41" s="84"/>
      <c r="E41" s="49"/>
      <c r="F41" s="49"/>
      <c r="G41" s="49"/>
      <c r="H41" s="49"/>
      <c r="I41" s="49"/>
      <c r="J41" s="50"/>
      <c r="K41" s="334"/>
    </row>
    <row r="42" spans="1:11" s="44" customFormat="1" ht="25.5" customHeight="1">
      <c r="A42" s="56"/>
      <c r="B42" s="53"/>
      <c r="C42" s="57"/>
      <c r="D42" s="84"/>
      <c r="E42" s="49"/>
      <c r="F42" s="49"/>
      <c r="G42" s="49"/>
      <c r="H42" s="49"/>
      <c r="I42" s="49"/>
      <c r="J42" s="50"/>
      <c r="K42" s="334"/>
    </row>
    <row r="43" spans="1:11" s="44" customFormat="1" ht="25.5" customHeight="1">
      <c r="A43" s="56"/>
      <c r="B43" s="53"/>
      <c r="C43" s="57"/>
      <c r="D43" s="84"/>
      <c r="E43" s="49"/>
      <c r="F43" s="49"/>
      <c r="G43" s="49"/>
      <c r="H43" s="49"/>
      <c r="I43" s="49"/>
      <c r="J43" s="50"/>
      <c r="K43" s="334"/>
    </row>
    <row r="44" spans="1:11" s="44" customFormat="1" ht="25.5" customHeight="1">
      <c r="A44" s="56"/>
      <c r="B44" s="53"/>
      <c r="C44" s="57"/>
      <c r="D44" s="84"/>
      <c r="E44" s="49"/>
      <c r="F44" s="49"/>
      <c r="G44" s="49"/>
      <c r="H44" s="49"/>
      <c r="I44" s="49"/>
      <c r="J44" s="50"/>
      <c r="K44" s="334"/>
    </row>
    <row r="45" spans="1:11" s="44" customFormat="1" ht="25.5" customHeight="1" thickBot="1">
      <c r="A45" s="56"/>
      <c r="B45" s="53"/>
      <c r="C45" s="57"/>
      <c r="D45" s="84"/>
      <c r="E45" s="49"/>
      <c r="F45" s="49"/>
      <c r="G45" s="49"/>
      <c r="H45" s="49"/>
      <c r="I45" s="49"/>
      <c r="J45" s="50"/>
      <c r="K45" s="1"/>
    </row>
    <row r="46" spans="1:11" s="40" customFormat="1" ht="27" thickBot="1">
      <c r="A46" s="300" t="s">
        <v>16</v>
      </c>
      <c r="B46" s="335"/>
      <c r="C46" s="301"/>
      <c r="D46" s="82"/>
      <c r="E46" s="90">
        <f>SUM(E6:E45)</f>
        <v>0</v>
      </c>
      <c r="F46" s="54"/>
      <c r="G46" s="54">
        <f>SUM(G6:G45)</f>
        <v>0</v>
      </c>
      <c r="H46" s="54">
        <f>SUM(H6:H45)</f>
        <v>0</v>
      </c>
      <c r="I46" s="54">
        <f>SUM(I6:I45)</f>
        <v>0</v>
      </c>
      <c r="J46" s="51"/>
      <c r="K46" s="1"/>
    </row>
    <row r="47" spans="1:11">
      <c r="J47" s="39"/>
    </row>
  </sheetData>
  <mergeCells count="16">
    <mergeCell ref="A1:H1"/>
    <mergeCell ref="A2:H2"/>
    <mergeCell ref="A3:H3"/>
    <mergeCell ref="A46:C46"/>
    <mergeCell ref="A5:A6"/>
    <mergeCell ref="B5:B6"/>
    <mergeCell ref="C5:C6"/>
    <mergeCell ref="E5:E6"/>
    <mergeCell ref="K22:K33"/>
    <mergeCell ref="K34:K44"/>
    <mergeCell ref="H5:I5"/>
    <mergeCell ref="J5:J6"/>
    <mergeCell ref="A4:I4"/>
    <mergeCell ref="G5:G6"/>
    <mergeCell ref="D5:D6"/>
    <mergeCell ref="F5:F6"/>
  </mergeCells>
  <printOptions horizontalCentered="1"/>
  <pageMargins left="0" right="0" top="0" bottom="0" header="0" footer="0"/>
  <pageSetup scale="59"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25"/>
  <sheetViews>
    <sheetView rightToLeft="1" view="pageBreakPreview" zoomScale="70" zoomScaleSheetLayoutView="70" workbookViewId="0">
      <selection activeCell="J9" sqref="J9"/>
    </sheetView>
  </sheetViews>
  <sheetFormatPr defaultColWidth="9" defaultRowHeight="18"/>
  <cols>
    <col min="1" max="1" width="17.7109375" style="1" customWidth="1"/>
    <col min="2" max="2" width="28.7109375" style="1" bestFit="1" customWidth="1"/>
    <col min="3" max="3" width="19" style="1" customWidth="1"/>
    <col min="4" max="4" width="22.7109375" style="1" customWidth="1"/>
    <col min="5" max="5" width="17.42578125" style="1" customWidth="1"/>
    <col min="6" max="6" width="23.7109375" style="1" customWidth="1"/>
    <col min="7" max="7" width="22.7109375" style="1" customWidth="1"/>
    <col min="8" max="8" width="22.42578125" style="1" customWidth="1"/>
    <col min="9" max="9" width="20.85546875" style="1" customWidth="1"/>
    <col min="10" max="10" width="20.7109375" style="1" customWidth="1"/>
    <col min="11" max="11" width="15.7109375" style="1" customWidth="1"/>
    <col min="12" max="12" width="24.5703125" style="1" bestFit="1" customWidth="1"/>
    <col min="13" max="13" width="17.42578125" style="1" customWidth="1"/>
    <col min="14" max="14" width="6.140625" style="1" customWidth="1"/>
    <col min="15" max="16384" width="9" style="1"/>
  </cols>
  <sheetData>
    <row r="1" spans="1:14" ht="18.75" customHeight="1" thickBot="1">
      <c r="N1" s="283" t="s">
        <v>204</v>
      </c>
    </row>
    <row r="2" spans="1:14" ht="48.75" customHeight="1">
      <c r="A2" s="317" t="str">
        <f>'اطلاعات اولیه'!C7</f>
        <v>نام شرکت : کارآمد ترانیک (سهامی خاص)</v>
      </c>
      <c r="B2" s="284"/>
      <c r="C2" s="284"/>
      <c r="D2" s="284"/>
      <c r="E2" s="284"/>
      <c r="F2" s="284"/>
      <c r="G2" s="284"/>
      <c r="H2" s="284"/>
      <c r="I2" s="284"/>
      <c r="J2" s="284"/>
      <c r="K2" s="11" t="s">
        <v>0</v>
      </c>
      <c r="L2" s="10" t="str">
        <f>'اطلاعات اولیه'!F7</f>
        <v>اردیبهشت1402</v>
      </c>
      <c r="M2" s="12"/>
      <c r="N2" s="283"/>
    </row>
    <row r="3" spans="1:14" ht="48.75" customHeight="1">
      <c r="A3" s="318" t="s">
        <v>76</v>
      </c>
      <c r="B3" s="285"/>
      <c r="C3" s="285"/>
      <c r="D3" s="285"/>
      <c r="E3" s="285"/>
      <c r="F3" s="285"/>
      <c r="G3" s="285"/>
      <c r="H3" s="285"/>
      <c r="I3" s="285"/>
      <c r="J3" s="285"/>
      <c r="K3" s="13" t="s">
        <v>1</v>
      </c>
      <c r="L3" s="186" t="str">
        <f>'اطلاعات اولیه'!F8</f>
        <v>مهدی وهابی</v>
      </c>
      <c r="M3" s="60"/>
      <c r="N3" s="283"/>
    </row>
    <row r="4" spans="1:14" ht="48.75" customHeight="1" thickBot="1">
      <c r="A4" s="319" t="str">
        <f>'اطلاعات اولیه'!C9</f>
        <v>سال مورد رسیدگی :1401/12/29</v>
      </c>
      <c r="B4" s="286"/>
      <c r="C4" s="286"/>
      <c r="D4" s="286"/>
      <c r="E4" s="286"/>
      <c r="F4" s="286"/>
      <c r="G4" s="286"/>
      <c r="H4" s="286"/>
      <c r="I4" s="286"/>
      <c r="J4" s="286"/>
      <c r="K4" s="16" t="s">
        <v>2</v>
      </c>
      <c r="L4" s="15">
        <f>'اطلاعات اولیه'!F9</f>
        <v>0</v>
      </c>
      <c r="M4" s="17"/>
      <c r="N4" s="283"/>
    </row>
    <row r="5" spans="1:14" ht="18.75" customHeight="1" thickBot="1">
      <c r="A5" s="187"/>
      <c r="B5" s="187"/>
      <c r="C5" s="187"/>
      <c r="D5" s="187"/>
      <c r="E5" s="187"/>
      <c r="F5" s="187"/>
      <c r="G5" s="187"/>
      <c r="H5" s="187"/>
      <c r="I5" s="187"/>
      <c r="J5" s="187"/>
      <c r="K5" s="13"/>
      <c r="L5" s="188"/>
      <c r="M5" s="188"/>
      <c r="N5" s="283"/>
    </row>
    <row r="6" spans="1:14" ht="15.75" hidden="1" customHeight="1" thickBot="1">
      <c r="A6" s="2"/>
      <c r="B6" s="2"/>
      <c r="C6" s="2"/>
      <c r="D6" s="2" t="s">
        <v>85</v>
      </c>
      <c r="E6" s="2" t="s">
        <v>94</v>
      </c>
      <c r="F6" s="2" t="s">
        <v>86</v>
      </c>
      <c r="G6" s="2" t="s">
        <v>154</v>
      </c>
      <c r="H6" s="3"/>
      <c r="I6" s="3"/>
      <c r="J6" s="190" t="s">
        <v>91</v>
      </c>
      <c r="K6" s="190" t="s">
        <v>90</v>
      </c>
      <c r="L6" s="190" t="s">
        <v>89</v>
      </c>
      <c r="M6" s="3"/>
      <c r="N6" s="283"/>
    </row>
    <row r="7" spans="1:14" ht="48.75" customHeight="1" thickBot="1">
      <c r="A7" s="287" t="s">
        <v>78</v>
      </c>
      <c r="B7" s="287" t="s">
        <v>79</v>
      </c>
      <c r="C7" s="287" t="s">
        <v>80</v>
      </c>
      <c r="D7" s="287" t="s">
        <v>81</v>
      </c>
      <c r="E7" s="287" t="s">
        <v>84</v>
      </c>
      <c r="F7" s="291" t="s">
        <v>88</v>
      </c>
      <c r="G7" s="291" t="str">
        <f>'اطلاعات اولیه'!C13</f>
        <v>مانده طبق دفاتر در 1401/01/01</v>
      </c>
      <c r="H7" s="293" t="s">
        <v>77</v>
      </c>
      <c r="I7" s="294"/>
      <c r="J7" s="291" t="str">
        <f>'اطلاعات اولیه'!C14</f>
        <v>مانده طبق دفاتر در 1401/12/29</v>
      </c>
      <c r="K7" s="279" t="s">
        <v>82</v>
      </c>
      <c r="L7" s="279" t="s">
        <v>83</v>
      </c>
      <c r="M7" s="279" t="s">
        <v>87</v>
      </c>
      <c r="N7" s="283"/>
    </row>
    <row r="8" spans="1:14" ht="30.75" thickBot="1">
      <c r="A8" s="288"/>
      <c r="B8" s="288"/>
      <c r="C8" s="288"/>
      <c r="D8" s="288"/>
      <c r="E8" s="288"/>
      <c r="F8" s="292"/>
      <c r="G8" s="292"/>
      <c r="H8" s="19" t="s">
        <v>6</v>
      </c>
      <c r="I8" s="19" t="s">
        <v>7</v>
      </c>
      <c r="J8" s="292"/>
      <c r="K8" s="280"/>
      <c r="L8" s="280"/>
      <c r="M8" s="280"/>
      <c r="N8" s="283"/>
    </row>
    <row r="9" spans="1:14" s="4" customFormat="1" ht="53.25" customHeight="1" thickBot="1">
      <c r="A9" s="25"/>
      <c r="B9" s="61"/>
      <c r="C9" s="8"/>
      <c r="D9" s="8"/>
      <c r="E9" s="8" t="s">
        <v>154</v>
      </c>
      <c r="F9" s="62"/>
      <c r="G9" s="8"/>
      <c r="H9" s="7"/>
      <c r="I9" s="7"/>
      <c r="J9" s="8">
        <f>G9+H9-I9</f>
        <v>0</v>
      </c>
      <c r="K9" s="71"/>
      <c r="L9" s="7" t="s">
        <v>91</v>
      </c>
      <c r="M9" s="7"/>
      <c r="N9" s="283"/>
    </row>
    <row r="10" spans="1:14" s="4" customFormat="1" ht="53.25" customHeight="1" thickBot="1">
      <c r="A10" s="25"/>
      <c r="B10" s="61"/>
      <c r="C10" s="8"/>
      <c r="D10" s="8"/>
      <c r="E10" s="8"/>
      <c r="F10" s="62"/>
      <c r="G10" s="18"/>
      <c r="H10" s="9"/>
      <c r="I10" s="63"/>
      <c r="J10" s="18">
        <f t="shared" ref="J10:J23" si="0">G10+H10-I10</f>
        <v>0</v>
      </c>
      <c r="K10" s="9"/>
      <c r="L10" s="9"/>
      <c r="M10" s="9"/>
      <c r="N10" s="283"/>
    </row>
    <row r="11" spans="1:14" s="4" customFormat="1" ht="53.25" customHeight="1" thickBot="1">
      <c r="A11" s="25"/>
      <c r="B11" s="61"/>
      <c r="C11" s="8"/>
      <c r="D11" s="8"/>
      <c r="E11" s="8"/>
      <c r="F11" s="62"/>
      <c r="G11" s="18"/>
      <c r="H11" s="9"/>
      <c r="I11" s="63"/>
      <c r="J11" s="18">
        <f t="shared" si="0"/>
        <v>0</v>
      </c>
      <c r="K11" s="71"/>
      <c r="L11" s="9"/>
      <c r="M11" s="9"/>
      <c r="N11" s="283"/>
    </row>
    <row r="12" spans="1:14" s="4" customFormat="1" ht="53.25" customHeight="1" thickBot="1">
      <c r="A12" s="25"/>
      <c r="B12" s="61"/>
      <c r="C12" s="8"/>
      <c r="D12" s="8"/>
      <c r="E12" s="8"/>
      <c r="F12" s="62"/>
      <c r="G12" s="18"/>
      <c r="H12" s="9"/>
      <c r="I12" s="63"/>
      <c r="J12" s="18">
        <f t="shared" si="0"/>
        <v>0</v>
      </c>
      <c r="K12" s="9"/>
      <c r="L12" s="9"/>
      <c r="M12" s="9"/>
      <c r="N12" s="283"/>
    </row>
    <row r="13" spans="1:14" s="4" customFormat="1" ht="53.25" customHeight="1" thickBot="1">
      <c r="A13" s="25"/>
      <c r="B13" s="61"/>
      <c r="C13" s="8"/>
      <c r="D13" s="8"/>
      <c r="E13" s="8"/>
      <c r="F13" s="62"/>
      <c r="G13" s="18"/>
      <c r="H13" s="9"/>
      <c r="I13" s="63"/>
      <c r="J13" s="18">
        <f t="shared" si="0"/>
        <v>0</v>
      </c>
      <c r="K13" s="9"/>
      <c r="L13" s="9"/>
      <c r="M13" s="9"/>
      <c r="N13" s="283"/>
    </row>
    <row r="14" spans="1:14" s="4" customFormat="1" ht="53.25" customHeight="1" thickBot="1">
      <c r="A14" s="25"/>
      <c r="B14" s="61"/>
      <c r="C14" s="8"/>
      <c r="D14" s="8"/>
      <c r="E14" s="8"/>
      <c r="F14" s="62"/>
      <c r="G14" s="18"/>
      <c r="H14" s="9"/>
      <c r="I14" s="63"/>
      <c r="J14" s="18">
        <f t="shared" si="0"/>
        <v>0</v>
      </c>
      <c r="K14" s="9"/>
      <c r="L14" s="9"/>
      <c r="M14" s="9"/>
      <c r="N14" s="283"/>
    </row>
    <row r="15" spans="1:14" s="4" customFormat="1" ht="53.25" customHeight="1" thickBot="1">
      <c r="A15" s="25"/>
      <c r="B15" s="61"/>
      <c r="C15" s="8"/>
      <c r="D15" s="8"/>
      <c r="E15" s="8"/>
      <c r="F15" s="62"/>
      <c r="G15" s="18"/>
      <c r="H15" s="9"/>
      <c r="I15" s="63"/>
      <c r="J15" s="18">
        <f t="shared" si="0"/>
        <v>0</v>
      </c>
      <c r="K15" s="9"/>
      <c r="L15" s="9"/>
      <c r="M15" s="9"/>
      <c r="N15" s="283"/>
    </row>
    <row r="16" spans="1:14" s="4" customFormat="1" ht="53.25" customHeight="1" thickBot="1">
      <c r="A16" s="25"/>
      <c r="B16" s="61"/>
      <c r="C16" s="8"/>
      <c r="D16" s="8"/>
      <c r="E16" s="8"/>
      <c r="F16" s="62"/>
      <c r="G16" s="18"/>
      <c r="H16" s="9"/>
      <c r="I16" s="63"/>
      <c r="J16" s="18">
        <f t="shared" si="0"/>
        <v>0</v>
      </c>
      <c r="K16" s="71"/>
      <c r="L16" s="9"/>
      <c r="M16" s="9"/>
      <c r="N16" s="283"/>
    </row>
    <row r="17" spans="1:14" s="4" customFormat="1" ht="53.25" customHeight="1" thickBot="1">
      <c r="A17" s="25"/>
      <c r="B17" s="61"/>
      <c r="C17" s="8"/>
      <c r="D17" s="8"/>
      <c r="E17" s="8"/>
      <c r="F17" s="62"/>
      <c r="G17" s="18"/>
      <c r="H17" s="9"/>
      <c r="I17" s="63"/>
      <c r="J17" s="18">
        <f t="shared" si="0"/>
        <v>0</v>
      </c>
      <c r="K17" s="9"/>
      <c r="L17" s="9"/>
      <c r="M17" s="9"/>
      <c r="N17" s="283"/>
    </row>
    <row r="18" spans="1:14" s="4" customFormat="1" ht="53.25" customHeight="1" thickBot="1">
      <c r="A18" s="25"/>
      <c r="B18" s="61"/>
      <c r="C18" s="8"/>
      <c r="D18" s="8"/>
      <c r="E18" s="8"/>
      <c r="F18" s="62"/>
      <c r="G18" s="18"/>
      <c r="H18" s="9"/>
      <c r="I18" s="63"/>
      <c r="J18" s="18">
        <f t="shared" si="0"/>
        <v>0</v>
      </c>
      <c r="K18" s="9"/>
      <c r="L18" s="9"/>
      <c r="M18" s="9"/>
      <c r="N18" s="283"/>
    </row>
    <row r="19" spans="1:14" s="4" customFormat="1" ht="53.25" customHeight="1" thickBot="1">
      <c r="A19" s="25"/>
      <c r="B19" s="61"/>
      <c r="C19" s="8"/>
      <c r="D19" s="8"/>
      <c r="E19" s="8"/>
      <c r="F19" s="62"/>
      <c r="G19" s="18"/>
      <c r="H19" s="9"/>
      <c r="I19" s="63"/>
      <c r="J19" s="18">
        <f t="shared" si="0"/>
        <v>0</v>
      </c>
      <c r="K19" s="9"/>
      <c r="L19" s="9"/>
      <c r="M19" s="9"/>
      <c r="N19" s="283"/>
    </row>
    <row r="20" spans="1:14" s="4" customFormat="1" ht="53.25" customHeight="1" thickBot="1">
      <c r="A20" s="25"/>
      <c r="B20" s="61"/>
      <c r="C20" s="8"/>
      <c r="D20" s="8"/>
      <c r="E20" s="8"/>
      <c r="F20" s="62"/>
      <c r="G20" s="18"/>
      <c r="H20" s="9"/>
      <c r="I20" s="63"/>
      <c r="J20" s="18">
        <f t="shared" si="0"/>
        <v>0</v>
      </c>
      <c r="K20" s="9"/>
      <c r="L20" s="9"/>
      <c r="M20" s="9"/>
      <c r="N20" s="283"/>
    </row>
    <row r="21" spans="1:14" s="4" customFormat="1" ht="53.25" customHeight="1" thickBot="1">
      <c r="A21" s="25"/>
      <c r="B21" s="61"/>
      <c r="C21" s="8"/>
      <c r="D21" s="8"/>
      <c r="E21" s="8"/>
      <c r="F21" s="62"/>
      <c r="G21" s="18"/>
      <c r="H21" s="9"/>
      <c r="I21" s="63"/>
      <c r="J21" s="18">
        <f t="shared" si="0"/>
        <v>0</v>
      </c>
      <c r="K21" s="9"/>
      <c r="L21" s="9"/>
      <c r="M21" s="9"/>
      <c r="N21" s="283"/>
    </row>
    <row r="22" spans="1:14" s="4" customFormat="1" ht="53.25" customHeight="1" thickBot="1">
      <c r="A22" s="25"/>
      <c r="B22" s="61"/>
      <c r="C22" s="8"/>
      <c r="D22" s="8"/>
      <c r="E22" s="8"/>
      <c r="F22" s="62"/>
      <c r="G22" s="18"/>
      <c r="H22" s="9"/>
      <c r="I22" s="63"/>
      <c r="J22" s="18">
        <f t="shared" si="0"/>
        <v>0</v>
      </c>
      <c r="K22" s="71"/>
      <c r="L22" s="9"/>
      <c r="M22" s="9"/>
      <c r="N22" s="283"/>
    </row>
    <row r="23" spans="1:14" s="4" customFormat="1" ht="53.25" customHeight="1" thickBot="1">
      <c r="A23" s="25"/>
      <c r="B23" s="61"/>
      <c r="C23" s="8"/>
      <c r="D23" s="8"/>
      <c r="E23" s="8"/>
      <c r="F23" s="62"/>
      <c r="G23" s="18"/>
      <c r="H23" s="9"/>
      <c r="I23" s="63"/>
      <c r="J23" s="18">
        <f t="shared" si="0"/>
        <v>0</v>
      </c>
      <c r="K23" s="9"/>
      <c r="L23" s="9"/>
      <c r="M23" s="9"/>
      <c r="N23" s="283"/>
    </row>
    <row r="24" spans="1:14" s="4" customFormat="1" ht="61.5" customHeight="1" thickBot="1">
      <c r="A24" s="336" t="s">
        <v>16</v>
      </c>
      <c r="B24" s="337"/>
      <c r="C24" s="337"/>
      <c r="D24" s="337"/>
      <c r="E24" s="337"/>
      <c r="F24" s="338"/>
      <c r="G24" s="20">
        <f>SUM(G9:G23)</f>
        <v>0</v>
      </c>
      <c r="H24" s="20">
        <f>SUM(H9:H23)</f>
        <v>0</v>
      </c>
      <c r="I24" s="20">
        <f>SUM(I9:I23)</f>
        <v>0</v>
      </c>
      <c r="J24" s="20">
        <f>SUM(J9:J23)</f>
        <v>0</v>
      </c>
      <c r="K24" s="20"/>
      <c r="L24" s="20"/>
      <c r="M24" s="20"/>
      <c r="N24" s="183"/>
    </row>
    <row r="25" spans="1:14" ht="18.75" thickTop="1"/>
  </sheetData>
  <mergeCells count="17">
    <mergeCell ref="J7:J8"/>
    <mergeCell ref="E7:E8"/>
    <mergeCell ref="B7:B8"/>
    <mergeCell ref="N1:N23"/>
    <mergeCell ref="A2:J2"/>
    <mergeCell ref="A3:J3"/>
    <mergeCell ref="A4:J4"/>
    <mergeCell ref="M7:M8"/>
    <mergeCell ref="F7:F8"/>
    <mergeCell ref="K7:K8"/>
    <mergeCell ref="L7:L8"/>
    <mergeCell ref="H7:I7"/>
    <mergeCell ref="A24:F24"/>
    <mergeCell ref="C7:C8"/>
    <mergeCell ref="D7:D8"/>
    <mergeCell ref="A7:A8"/>
    <mergeCell ref="G7:G8"/>
  </mergeCells>
  <dataValidations count="2">
    <dataValidation type="list" allowBlank="1" showInputMessage="1" showErrorMessage="1" sqref="E9:E23">
      <formula1>$D$6:$G$6</formula1>
    </dataValidation>
    <dataValidation type="list" allowBlank="1" showInputMessage="1" showErrorMessage="1" sqref="L9:L23">
      <formula1>$J$6:$L$6</formula1>
    </dataValidation>
  </dataValidations>
  <printOptions horizontalCentered="1"/>
  <pageMargins left="0" right="0" top="0" bottom="0" header="0" footer="0"/>
  <pageSetup paperSize="9" scale="51" orientation="landscape" horizontalDpi="1200" verticalDpi="1200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1"/>
  <sheetViews>
    <sheetView rightToLeft="1" view="pageBreakPreview" zoomScale="70" zoomScaleSheetLayoutView="70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12" t="str">
        <f>'اطلاعات اولیه'!F7</f>
        <v>اردیبهشت1402</v>
      </c>
      <c r="K2" s="283"/>
    </row>
    <row r="3" spans="1:11" ht="48.75" customHeight="1">
      <c r="A3" s="22"/>
      <c r="B3" s="285" t="s">
        <v>19</v>
      </c>
      <c r="C3" s="285"/>
      <c r="D3" s="285"/>
      <c r="E3" s="285"/>
      <c r="F3" s="285"/>
      <c r="G3" s="285"/>
      <c r="H3" s="23"/>
      <c r="I3" s="13" t="s">
        <v>1</v>
      </c>
      <c r="J3" s="14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17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30.75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53.25" customHeight="1" thickBot="1">
      <c r="A8" s="25"/>
      <c r="B8" s="6"/>
      <c r="C8" s="8"/>
      <c r="D8" s="18">
        <v>0</v>
      </c>
      <c r="E8" s="18">
        <v>0</v>
      </c>
      <c r="F8" s="8">
        <f>C8+D8-E8</f>
        <v>0</v>
      </c>
      <c r="G8" s="7"/>
      <c r="H8" s="7"/>
      <c r="I8" s="192">
        <f>F8+G8-H8</f>
        <v>0</v>
      </c>
      <c r="J8" s="8"/>
      <c r="K8" s="283"/>
    </row>
    <row r="9" spans="1:11" s="4" customFormat="1" ht="53.25" customHeight="1" thickBot="1">
      <c r="A9" s="25"/>
      <c r="B9" s="6"/>
      <c r="C9" s="18"/>
      <c r="D9" s="18">
        <v>0</v>
      </c>
      <c r="E9" s="18">
        <v>0</v>
      </c>
      <c r="F9" s="18">
        <f t="shared" ref="F9:F20" si="0">C9+D9-E9</f>
        <v>0</v>
      </c>
      <c r="G9" s="9"/>
      <c r="H9" s="9"/>
      <c r="I9" s="192">
        <f t="shared" ref="I9:I20" si="1">F9+G9-H9</f>
        <v>0</v>
      </c>
      <c r="J9" s="18"/>
      <c r="K9" s="283"/>
    </row>
    <row r="10" spans="1:11" s="4" customFormat="1" ht="53.25" customHeight="1" thickBot="1">
      <c r="A10" s="25"/>
      <c r="B10" s="6"/>
      <c r="C10" s="18"/>
      <c r="D10" s="18">
        <v>0</v>
      </c>
      <c r="E10" s="18">
        <v>0</v>
      </c>
      <c r="F10" s="18">
        <f t="shared" si="0"/>
        <v>0</v>
      </c>
      <c r="G10" s="9"/>
      <c r="H10" s="9"/>
      <c r="I10" s="192">
        <f t="shared" si="1"/>
        <v>0</v>
      </c>
      <c r="J10" s="18"/>
      <c r="K10" s="283"/>
    </row>
    <row r="11" spans="1:11" s="4" customFormat="1" ht="53.25" customHeight="1" thickBot="1">
      <c r="A11" s="25"/>
      <c r="B11" s="6"/>
      <c r="C11" s="18"/>
      <c r="D11" s="18">
        <v>0</v>
      </c>
      <c r="E11" s="18">
        <v>0</v>
      </c>
      <c r="F11" s="18">
        <f t="shared" si="0"/>
        <v>0</v>
      </c>
      <c r="G11" s="9"/>
      <c r="H11" s="9"/>
      <c r="I11" s="192">
        <f t="shared" si="1"/>
        <v>0</v>
      </c>
      <c r="J11" s="18"/>
      <c r="K11" s="283"/>
    </row>
    <row r="12" spans="1:11" s="4" customFormat="1" ht="53.25" customHeight="1" thickBot="1">
      <c r="A12" s="25"/>
      <c r="B12" s="6"/>
      <c r="C12" s="18"/>
      <c r="D12" s="18">
        <v>0</v>
      </c>
      <c r="E12" s="18">
        <v>0</v>
      </c>
      <c r="F12" s="18">
        <f t="shared" si="0"/>
        <v>0</v>
      </c>
      <c r="G12" s="9"/>
      <c r="H12" s="9"/>
      <c r="I12" s="192">
        <f t="shared" si="1"/>
        <v>0</v>
      </c>
      <c r="J12" s="18"/>
      <c r="K12" s="283"/>
    </row>
    <row r="13" spans="1:11" s="4" customFormat="1" ht="53.25" customHeight="1" thickBot="1">
      <c r="A13" s="25"/>
      <c r="B13" s="6"/>
      <c r="C13" s="18"/>
      <c r="D13" s="18">
        <v>0</v>
      </c>
      <c r="E13" s="18">
        <v>0</v>
      </c>
      <c r="F13" s="18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53.25" customHeight="1" thickBot="1">
      <c r="A14" s="25"/>
      <c r="B14" s="6"/>
      <c r="C14" s="18"/>
      <c r="D14" s="18">
        <v>0</v>
      </c>
      <c r="E14" s="18">
        <v>0</v>
      </c>
      <c r="F14" s="18">
        <f t="shared" si="0"/>
        <v>0</v>
      </c>
      <c r="G14" s="9"/>
      <c r="H14" s="9"/>
      <c r="I14" s="192">
        <f t="shared" si="1"/>
        <v>0</v>
      </c>
      <c r="J14" s="18"/>
      <c r="K14" s="283"/>
    </row>
    <row r="15" spans="1:11" s="4" customFormat="1" ht="53.25" customHeight="1" thickBot="1">
      <c r="A15" s="25"/>
      <c r="B15" s="6"/>
      <c r="C15" s="18"/>
      <c r="D15" s="18">
        <v>0</v>
      </c>
      <c r="E15" s="18">
        <v>0</v>
      </c>
      <c r="F15" s="18">
        <f t="shared" si="0"/>
        <v>0</v>
      </c>
      <c r="G15" s="9"/>
      <c r="H15" s="9"/>
      <c r="I15" s="192">
        <f t="shared" si="1"/>
        <v>0</v>
      </c>
      <c r="J15" s="18"/>
      <c r="K15" s="283"/>
    </row>
    <row r="16" spans="1:11" s="4" customFormat="1" ht="53.25" customHeight="1" thickBot="1">
      <c r="A16" s="25"/>
      <c r="B16" s="6"/>
      <c r="C16" s="18"/>
      <c r="D16" s="18">
        <v>0</v>
      </c>
      <c r="E16" s="18">
        <v>0</v>
      </c>
      <c r="F16" s="18">
        <f t="shared" si="0"/>
        <v>0</v>
      </c>
      <c r="G16" s="9"/>
      <c r="H16" s="9"/>
      <c r="I16" s="192">
        <f t="shared" si="1"/>
        <v>0</v>
      </c>
      <c r="J16" s="18"/>
      <c r="K16" s="283"/>
    </row>
    <row r="17" spans="1:11" s="4" customFormat="1" ht="53.25" customHeight="1" thickBot="1">
      <c r="A17" s="25"/>
      <c r="B17" s="6"/>
      <c r="C17" s="18"/>
      <c r="D17" s="18">
        <v>0</v>
      </c>
      <c r="E17" s="18">
        <v>0</v>
      </c>
      <c r="F17" s="18">
        <f t="shared" si="0"/>
        <v>0</v>
      </c>
      <c r="G17" s="9"/>
      <c r="H17" s="9"/>
      <c r="I17" s="192">
        <f t="shared" si="1"/>
        <v>0</v>
      </c>
      <c r="J17" s="18"/>
      <c r="K17" s="283"/>
    </row>
    <row r="18" spans="1:11" s="4" customFormat="1" ht="53.25" customHeight="1" thickBot="1">
      <c r="A18" s="25"/>
      <c r="B18" s="6"/>
      <c r="C18" s="18"/>
      <c r="D18" s="18">
        <v>0</v>
      </c>
      <c r="E18" s="18">
        <v>0</v>
      </c>
      <c r="F18" s="18">
        <f t="shared" si="0"/>
        <v>0</v>
      </c>
      <c r="G18" s="9"/>
      <c r="H18" s="9"/>
      <c r="I18" s="192">
        <f t="shared" si="1"/>
        <v>0</v>
      </c>
      <c r="J18" s="18"/>
      <c r="K18" s="283"/>
    </row>
    <row r="19" spans="1:11" s="4" customFormat="1" ht="53.25" customHeight="1" thickBot="1">
      <c r="A19" s="25"/>
      <c r="B19" s="6"/>
      <c r="C19" s="18"/>
      <c r="D19" s="18">
        <v>0</v>
      </c>
      <c r="E19" s="18">
        <v>0</v>
      </c>
      <c r="F19" s="18">
        <f t="shared" si="0"/>
        <v>0</v>
      </c>
      <c r="G19" s="9"/>
      <c r="H19" s="9"/>
      <c r="I19" s="192">
        <f t="shared" si="1"/>
        <v>0</v>
      </c>
      <c r="J19" s="18"/>
      <c r="K19" s="283"/>
    </row>
    <row r="20" spans="1:11" s="4" customFormat="1" ht="53.25" customHeight="1" thickBot="1">
      <c r="A20" s="25"/>
      <c r="B20" s="6"/>
      <c r="C20" s="18"/>
      <c r="D20" s="18">
        <v>0</v>
      </c>
      <c r="E20" s="18">
        <v>0</v>
      </c>
      <c r="F20" s="18">
        <f t="shared" si="0"/>
        <v>0</v>
      </c>
      <c r="G20" s="9"/>
      <c r="H20" s="9"/>
      <c r="I20" s="192">
        <f t="shared" si="1"/>
        <v>0</v>
      </c>
      <c r="J20" s="18"/>
      <c r="K20" s="283"/>
    </row>
    <row r="21" spans="1:11" s="4" customFormat="1" ht="61.5" customHeight="1" thickBot="1">
      <c r="A21" s="281" t="s">
        <v>16</v>
      </c>
      <c r="B21" s="282"/>
      <c r="C21" s="78">
        <f t="shared" ref="C21:J21" si="2">SUM(C8:C20)</f>
        <v>0</v>
      </c>
      <c r="D21" s="78">
        <f t="shared" si="2"/>
        <v>0</v>
      </c>
      <c r="E21" s="78">
        <f t="shared" si="2"/>
        <v>0</v>
      </c>
      <c r="F21" s="78">
        <f t="shared" si="2"/>
        <v>0</v>
      </c>
      <c r="G21" s="78">
        <f t="shared" si="2"/>
        <v>0</v>
      </c>
      <c r="H21" s="78">
        <f t="shared" si="2"/>
        <v>0</v>
      </c>
      <c r="I21" s="192">
        <f t="shared" si="2"/>
        <v>0</v>
      </c>
      <c r="J21" s="78">
        <f t="shared" si="2"/>
        <v>0</v>
      </c>
      <c r="K21" s="283"/>
    </row>
  </sheetData>
  <mergeCells count="13">
    <mergeCell ref="I6:I7"/>
    <mergeCell ref="J6:J7"/>
    <mergeCell ref="A21:B21"/>
    <mergeCell ref="K1:K21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8" orientation="landscape" horizontalDpi="1200" verticalDpi="1200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2"/>
  <sheetViews>
    <sheetView rightToLeft="1" view="pageBreakPreview" topLeftCell="A13" zoomScaleSheetLayoutView="100" workbookViewId="0">
      <selection activeCell="J8" sqref="J8"/>
    </sheetView>
  </sheetViews>
  <sheetFormatPr defaultColWidth="9" defaultRowHeight="26.25"/>
  <cols>
    <col min="1" max="1" width="12.42578125" style="39" bestFit="1" customWidth="1"/>
    <col min="2" max="2" width="17.140625" style="40" bestFit="1" customWidth="1"/>
    <col min="3" max="3" width="21.42578125" style="42" customWidth="1"/>
    <col min="4" max="4" width="15.85546875" style="42" customWidth="1"/>
    <col min="5" max="5" width="18.42578125" style="40" customWidth="1"/>
    <col min="6" max="6" width="15.28515625" style="40" customWidth="1"/>
    <col min="7" max="7" width="18" style="38" customWidth="1"/>
    <col min="8" max="8" width="5" style="38" bestFit="1" customWidth="1"/>
    <col min="9" max="9" width="6.7109375" style="40" customWidth="1"/>
    <col min="10" max="10" width="12.5703125" style="41" customWidth="1"/>
    <col min="11" max="11" width="6.140625" style="1" customWidth="1"/>
    <col min="12" max="16384" width="9" style="38"/>
  </cols>
  <sheetData>
    <row r="1" spans="1:11">
      <c r="A1" s="299" t="s">
        <v>126</v>
      </c>
      <c r="B1" s="299"/>
      <c r="C1" s="299"/>
      <c r="D1" s="299"/>
      <c r="E1" s="299"/>
      <c r="F1" s="299"/>
      <c r="G1" s="299"/>
      <c r="H1" s="45" t="s">
        <v>70</v>
      </c>
      <c r="I1"/>
      <c r="J1" s="41" t="str">
        <f>'اطلاعات اولیه'!F8</f>
        <v>مهدی وهابی</v>
      </c>
      <c r="K1" s="339" t="s">
        <v>204</v>
      </c>
    </row>
    <row r="2" spans="1:11">
      <c r="A2" s="299" t="str">
        <f>'اطلاعات اولیه'!C7</f>
        <v>نام شرکت : کارآمد ترانیک (سهامی خاص)</v>
      </c>
      <c r="B2" s="299"/>
      <c r="C2" s="299"/>
      <c r="D2" s="299"/>
      <c r="E2" s="299"/>
      <c r="F2" s="299"/>
      <c r="G2" s="299"/>
      <c r="H2" s="45" t="s">
        <v>206</v>
      </c>
      <c r="I2"/>
      <c r="J2" s="41" t="str">
        <f>'اطلاعات اولیه'!F7</f>
        <v>اردیبهشت1402</v>
      </c>
      <c r="K2" s="339"/>
    </row>
    <row r="3" spans="1:11">
      <c r="A3" s="299" t="str">
        <f>'اطلاعات اولیه'!C9</f>
        <v>سال مورد رسیدگی :1401/12/29</v>
      </c>
      <c r="B3" s="299"/>
      <c r="C3" s="299"/>
      <c r="D3" s="299"/>
      <c r="E3" s="299"/>
      <c r="F3" s="299"/>
      <c r="G3" s="299"/>
      <c r="H3" s="45" t="s">
        <v>71</v>
      </c>
      <c r="I3"/>
      <c r="J3" s="41">
        <f>'اطلاعات اولیه'!F9</f>
        <v>0</v>
      </c>
      <c r="K3" s="339"/>
    </row>
    <row r="4" spans="1:11" ht="17.25" customHeight="1" thickBot="1">
      <c r="A4" s="93"/>
      <c r="B4" s="93"/>
      <c r="C4" s="93"/>
      <c r="D4" s="93"/>
      <c r="E4" s="93"/>
      <c r="F4" s="93"/>
      <c r="G4" s="93"/>
      <c r="H4" s="93"/>
      <c r="I4" s="93"/>
      <c r="J4" s="45"/>
      <c r="K4" s="339"/>
    </row>
    <row r="5" spans="1:11" s="43" customFormat="1" ht="24.75" thickBot="1">
      <c r="A5" s="324" t="s">
        <v>64</v>
      </c>
      <c r="B5" s="324" t="s">
        <v>65</v>
      </c>
      <c r="C5" s="324" t="s">
        <v>66</v>
      </c>
      <c r="D5" s="324" t="s">
        <v>123</v>
      </c>
      <c r="E5" s="324" t="s">
        <v>67</v>
      </c>
      <c r="F5" s="321" t="s">
        <v>124</v>
      </c>
      <c r="G5" s="321" t="s">
        <v>125</v>
      </c>
      <c r="H5" s="300" t="s">
        <v>68</v>
      </c>
      <c r="I5" s="301"/>
      <c r="J5" s="321" t="s">
        <v>127</v>
      </c>
      <c r="K5" s="339"/>
    </row>
    <row r="6" spans="1:11" s="40" customFormat="1" ht="27" thickBot="1">
      <c r="A6" s="325"/>
      <c r="B6" s="325"/>
      <c r="C6" s="325"/>
      <c r="D6" s="325"/>
      <c r="E6" s="325"/>
      <c r="F6" s="322"/>
      <c r="G6" s="322"/>
      <c r="H6" s="46" t="s">
        <v>72</v>
      </c>
      <c r="I6" s="46" t="s">
        <v>73</v>
      </c>
      <c r="J6" s="322"/>
      <c r="K6" s="339"/>
    </row>
    <row r="7" spans="1:11" s="40" customFormat="1" ht="25.5" customHeight="1">
      <c r="A7" s="83"/>
      <c r="B7" s="52"/>
      <c r="C7" s="84"/>
      <c r="D7" s="91"/>
      <c r="E7" s="88"/>
      <c r="F7" s="85"/>
      <c r="G7" s="47"/>
      <c r="H7" s="47"/>
      <c r="I7" s="47"/>
      <c r="J7" s="48"/>
      <c r="K7" s="339"/>
    </row>
    <row r="8" spans="1:11" s="44" customFormat="1" ht="25.5" customHeight="1">
      <c r="A8" s="83"/>
      <c r="B8" s="53"/>
      <c r="C8" s="84"/>
      <c r="D8" s="91"/>
      <c r="E8" s="87"/>
      <c r="F8" s="86"/>
      <c r="G8" s="49"/>
      <c r="H8" s="49"/>
      <c r="I8" s="49"/>
      <c r="J8" s="50"/>
      <c r="K8" s="339"/>
    </row>
    <row r="9" spans="1:11" s="44" customFormat="1" ht="25.5" customHeight="1">
      <c r="A9" s="83"/>
      <c r="B9" s="53"/>
      <c r="C9" s="84"/>
      <c r="D9" s="91"/>
      <c r="E9" s="87"/>
      <c r="F9" s="86"/>
      <c r="G9" s="49"/>
      <c r="H9" s="49"/>
      <c r="I9" s="49"/>
      <c r="J9" s="50"/>
      <c r="K9" s="339"/>
    </row>
    <row r="10" spans="1:11" s="44" customFormat="1" ht="25.5" customHeight="1">
      <c r="A10" s="83"/>
      <c r="B10" s="53"/>
      <c r="C10" s="84"/>
      <c r="D10" s="91"/>
      <c r="E10" s="87"/>
      <c r="F10" s="86"/>
      <c r="G10" s="49"/>
      <c r="H10" s="49"/>
      <c r="I10" s="49"/>
      <c r="J10" s="50"/>
      <c r="K10" s="339"/>
    </row>
    <row r="11" spans="1:11" s="44" customFormat="1" ht="25.5" customHeight="1">
      <c r="A11" s="83"/>
      <c r="B11" s="52"/>
      <c r="C11" s="84"/>
      <c r="D11" s="91"/>
      <c r="E11" s="87"/>
      <c r="F11" s="86"/>
      <c r="G11" s="49"/>
      <c r="H11" s="49"/>
      <c r="I11" s="49"/>
      <c r="J11" s="50"/>
      <c r="K11" s="339"/>
    </row>
    <row r="12" spans="1:11" s="44" customFormat="1" ht="25.5" customHeight="1">
      <c r="A12" s="83"/>
      <c r="B12" s="53"/>
      <c r="C12" s="84"/>
      <c r="D12" s="91"/>
      <c r="E12" s="87"/>
      <c r="F12" s="86"/>
      <c r="G12" s="49"/>
      <c r="H12" s="49"/>
      <c r="I12" s="49"/>
      <c r="J12" s="50"/>
      <c r="K12" s="339"/>
    </row>
    <row r="13" spans="1:11" s="44" customFormat="1" ht="25.5" customHeight="1">
      <c r="A13" s="83"/>
      <c r="B13" s="53"/>
      <c r="C13" s="84"/>
      <c r="D13" s="91"/>
      <c r="E13" s="87"/>
      <c r="F13" s="86"/>
      <c r="G13" s="49"/>
      <c r="H13" s="49"/>
      <c r="I13" s="49"/>
      <c r="J13" s="50"/>
      <c r="K13" s="339"/>
    </row>
    <row r="14" spans="1:11" s="44" customFormat="1" ht="25.5" customHeight="1">
      <c r="A14" s="83"/>
      <c r="B14" s="53"/>
      <c r="C14" s="84"/>
      <c r="D14" s="91"/>
      <c r="E14" s="87"/>
      <c r="F14" s="86"/>
      <c r="G14" s="49"/>
      <c r="H14" s="49"/>
      <c r="I14" s="49"/>
      <c r="J14" s="50"/>
      <c r="K14" s="339"/>
    </row>
    <row r="15" spans="1:11" s="44" customFormat="1" ht="25.5" customHeight="1">
      <c r="A15" s="83"/>
      <c r="B15" s="53"/>
      <c r="C15" s="84"/>
      <c r="D15" s="91"/>
      <c r="E15" s="87"/>
      <c r="F15" s="86"/>
      <c r="G15" s="49"/>
      <c r="H15" s="49"/>
      <c r="I15" s="49"/>
      <c r="J15" s="50"/>
      <c r="K15" s="339"/>
    </row>
    <row r="16" spans="1:11" s="44" customFormat="1" ht="25.5" customHeight="1">
      <c r="A16" s="83"/>
      <c r="B16" s="53"/>
      <c r="C16" s="84"/>
      <c r="D16" s="91"/>
      <c r="E16" s="87"/>
      <c r="F16" s="86"/>
      <c r="G16" s="49"/>
      <c r="H16" s="49"/>
      <c r="I16" s="49"/>
      <c r="J16" s="50"/>
      <c r="K16" s="339"/>
    </row>
    <row r="17" spans="1:11" s="44" customFormat="1" ht="25.5" customHeight="1">
      <c r="A17" s="83"/>
      <c r="B17" s="53"/>
      <c r="C17" s="84"/>
      <c r="D17" s="91"/>
      <c r="E17" s="87"/>
      <c r="F17" s="86"/>
      <c r="G17" s="49"/>
      <c r="H17" s="49"/>
      <c r="I17" s="49"/>
      <c r="J17" s="50"/>
      <c r="K17" s="339"/>
    </row>
    <row r="18" spans="1:11" s="44" customFormat="1" ht="25.5" customHeight="1">
      <c r="A18" s="83"/>
      <c r="B18" s="53"/>
      <c r="C18" s="84"/>
      <c r="D18" s="91"/>
      <c r="E18" s="87"/>
      <c r="F18" s="86"/>
      <c r="G18" s="49"/>
      <c r="H18" s="49"/>
      <c r="I18" s="49"/>
      <c r="J18" s="50"/>
      <c r="K18" s="339"/>
    </row>
    <row r="19" spans="1:11" s="44" customFormat="1" ht="25.5" customHeight="1" thickBot="1">
      <c r="A19" s="83"/>
      <c r="B19" s="53"/>
      <c r="C19" s="84"/>
      <c r="D19" s="91"/>
      <c r="E19" s="89"/>
      <c r="F19" s="86"/>
      <c r="G19" s="49"/>
      <c r="H19" s="49"/>
      <c r="I19" s="49"/>
      <c r="J19" s="50"/>
      <c r="K19" s="339"/>
    </row>
    <row r="20" spans="1:11" s="40" customFormat="1" ht="27" thickBot="1">
      <c r="A20" s="300" t="s">
        <v>16</v>
      </c>
      <c r="B20" s="335"/>
      <c r="C20" s="301"/>
      <c r="D20" s="82"/>
      <c r="E20" s="90">
        <f>SUM(E6:E19)</f>
        <v>0</v>
      </c>
      <c r="F20" s="54"/>
      <c r="G20" s="54">
        <f>SUM(G6:G19)</f>
        <v>0</v>
      </c>
      <c r="H20" s="54">
        <f>SUM(H6:H19)</f>
        <v>0</v>
      </c>
      <c r="I20" s="54">
        <f>SUM(I6:I19)</f>
        <v>0</v>
      </c>
      <c r="J20" s="51"/>
      <c r="K20" s="339"/>
    </row>
    <row r="21" spans="1:11">
      <c r="J21" s="39"/>
      <c r="K21" s="339"/>
    </row>
    <row r="22" spans="1:11">
      <c r="K22" s="339"/>
    </row>
  </sheetData>
  <mergeCells count="14">
    <mergeCell ref="K1:K22"/>
    <mergeCell ref="A1:G1"/>
    <mergeCell ref="A2:G2"/>
    <mergeCell ref="A3:G3"/>
    <mergeCell ref="G5:G6"/>
    <mergeCell ref="H5:I5"/>
    <mergeCell ref="J5:J6"/>
    <mergeCell ref="A20:C20"/>
    <mergeCell ref="A5:A6"/>
    <mergeCell ref="B5:B6"/>
    <mergeCell ref="C5:C6"/>
    <mergeCell ref="D5:D6"/>
    <mergeCell ref="E5:E6"/>
    <mergeCell ref="F5:F6"/>
  </mergeCells>
  <printOptions horizontalCentered="1"/>
  <pageMargins left="0" right="0" top="0" bottom="0" header="0" footer="0"/>
  <pageSetup scale="70" orientation="portrait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22"/>
  <sheetViews>
    <sheetView rightToLeft="1" view="pageBreakPreview" zoomScale="70" zoomScaleSheetLayoutView="70" workbookViewId="0">
      <selection activeCell="J9" sqref="J9"/>
    </sheetView>
  </sheetViews>
  <sheetFormatPr defaultColWidth="9" defaultRowHeight="18"/>
  <cols>
    <col min="1" max="1" width="18" style="1" bestFit="1" customWidth="1"/>
    <col min="2" max="2" width="22" style="1" bestFit="1" customWidth="1"/>
    <col min="3" max="3" width="18.42578125" style="1" customWidth="1"/>
    <col min="4" max="4" width="19.42578125" style="1" customWidth="1"/>
    <col min="5" max="5" width="25.140625" style="1" customWidth="1"/>
    <col min="6" max="6" width="22.140625" style="1" customWidth="1"/>
    <col min="7" max="7" width="22.7109375" style="1" customWidth="1"/>
    <col min="8" max="8" width="18.42578125" style="1" customWidth="1"/>
    <col min="9" max="9" width="18.140625" style="1" customWidth="1"/>
    <col min="10" max="10" width="22.7109375" style="1" customWidth="1"/>
    <col min="11" max="11" width="16.85546875" style="1" customWidth="1"/>
    <col min="12" max="12" width="15.7109375" style="1" customWidth="1"/>
    <col min="13" max="13" width="26.28515625" style="1" bestFit="1" customWidth="1"/>
    <col min="14" max="14" width="6.140625" style="1" customWidth="1"/>
    <col min="15" max="16384" width="9" style="1"/>
  </cols>
  <sheetData>
    <row r="1" spans="1:14" ht="18.75" thickBot="1">
      <c r="N1" s="283" t="s">
        <v>204</v>
      </c>
    </row>
    <row r="2" spans="1:14" ht="48.75" customHeight="1">
      <c r="A2" s="317" t="str">
        <f>'اطلاعات اولیه'!C7</f>
        <v>نام شرکت : کارآمد ترانیک (سهامی خاص)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11" t="s">
        <v>0</v>
      </c>
      <c r="M2" s="12" t="str">
        <f>'اطلاعات اولیه'!F7</f>
        <v>اردیبهشت1402</v>
      </c>
      <c r="N2" s="283"/>
    </row>
    <row r="3" spans="1:14" ht="48.75" customHeight="1">
      <c r="A3" s="318" t="s">
        <v>76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13" t="s">
        <v>1</v>
      </c>
      <c r="M3" s="14" t="str">
        <f>'اطلاعات اولیه'!F8</f>
        <v>مهدی وهابی</v>
      </c>
      <c r="N3" s="283"/>
    </row>
    <row r="4" spans="1:14" ht="48.75" customHeight="1" thickBot="1">
      <c r="A4" s="319" t="str">
        <f>'اطلاعات اولیه'!C9</f>
        <v>سال مورد رسیدگی :1401/12/29</v>
      </c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16" t="s">
        <v>2</v>
      </c>
      <c r="M4" s="30">
        <f>'اطلاعات اولیه'!F9</f>
        <v>0</v>
      </c>
      <c r="N4" s="283"/>
    </row>
    <row r="5" spans="1:14" ht="29.25" customHeight="1" thickBot="1">
      <c r="A5" s="187"/>
      <c r="B5" s="187"/>
      <c r="C5" s="177"/>
      <c r="D5" s="187"/>
      <c r="E5" s="187"/>
      <c r="F5" s="187"/>
      <c r="G5" s="187"/>
      <c r="H5" s="187"/>
      <c r="I5" s="187"/>
      <c r="J5" s="187"/>
      <c r="K5" s="187"/>
      <c r="L5" s="13"/>
      <c r="M5" s="13"/>
      <c r="N5" s="283"/>
    </row>
    <row r="6" spans="1:14" ht="30.75" hidden="1" thickBot="1">
      <c r="A6" s="2"/>
      <c r="B6" s="2"/>
      <c r="C6" s="64" t="s">
        <v>96</v>
      </c>
      <c r="D6" s="66" t="s">
        <v>95</v>
      </c>
      <c r="E6" s="66" t="s">
        <v>92</v>
      </c>
      <c r="F6" s="2"/>
      <c r="G6" s="3"/>
      <c r="H6" s="3"/>
      <c r="I6" s="3"/>
      <c r="J6" s="3" t="s">
        <v>91</v>
      </c>
      <c r="K6" s="3" t="s">
        <v>90</v>
      </c>
      <c r="L6" s="3" t="s">
        <v>89</v>
      </c>
      <c r="M6" s="3"/>
      <c r="N6" s="283"/>
    </row>
    <row r="7" spans="1:14" ht="48.75" customHeight="1" thickBot="1">
      <c r="A7" s="287" t="s">
        <v>78</v>
      </c>
      <c r="B7" s="287" t="s">
        <v>79</v>
      </c>
      <c r="C7" s="287" t="s">
        <v>80</v>
      </c>
      <c r="D7" s="287" t="s">
        <v>81</v>
      </c>
      <c r="E7" s="287" t="s">
        <v>84</v>
      </c>
      <c r="F7" s="291" t="s">
        <v>88</v>
      </c>
      <c r="G7" s="291" t="str">
        <f>'اطلاعات اولیه'!C13</f>
        <v>مانده طبق دفاتر در 1401/01/01</v>
      </c>
      <c r="H7" s="293" t="s">
        <v>77</v>
      </c>
      <c r="I7" s="294"/>
      <c r="J7" s="291" t="str">
        <f>'اطلاعات اولیه'!C14</f>
        <v>مانده طبق دفاتر در 1401/12/29</v>
      </c>
      <c r="K7" s="279" t="s">
        <v>82</v>
      </c>
      <c r="L7" s="279" t="s">
        <v>83</v>
      </c>
      <c r="M7" s="279" t="s">
        <v>87</v>
      </c>
      <c r="N7" s="283"/>
    </row>
    <row r="8" spans="1:14" ht="30.75" thickBot="1">
      <c r="A8" s="288"/>
      <c r="B8" s="288"/>
      <c r="C8" s="288"/>
      <c r="D8" s="288"/>
      <c r="E8" s="288"/>
      <c r="F8" s="292"/>
      <c r="G8" s="292"/>
      <c r="H8" s="19" t="s">
        <v>6</v>
      </c>
      <c r="I8" s="19" t="s">
        <v>7</v>
      </c>
      <c r="J8" s="292"/>
      <c r="K8" s="280"/>
      <c r="L8" s="280"/>
      <c r="M8" s="280"/>
      <c r="N8" s="283"/>
    </row>
    <row r="9" spans="1:14" s="4" customFormat="1" ht="53.25" customHeight="1" thickBot="1">
      <c r="A9" s="25"/>
      <c r="B9" s="64"/>
      <c r="C9" s="64"/>
      <c r="D9" s="64"/>
      <c r="E9" s="64" t="s">
        <v>92</v>
      </c>
      <c r="F9" s="67"/>
      <c r="G9" s="8"/>
      <c r="H9" s="7"/>
      <c r="I9" s="7"/>
      <c r="J9" s="8">
        <f>G9+H9+I9</f>
        <v>0</v>
      </c>
      <c r="K9" s="71" t="s">
        <v>93</v>
      </c>
      <c r="L9" s="7" t="s">
        <v>91</v>
      </c>
      <c r="M9" s="8"/>
      <c r="N9" s="283"/>
    </row>
    <row r="10" spans="1:14" s="4" customFormat="1" ht="53.25" customHeight="1" thickBot="1">
      <c r="A10" s="25"/>
      <c r="B10" s="64"/>
      <c r="C10" s="66"/>
      <c r="D10" s="64"/>
      <c r="E10" s="66"/>
      <c r="F10" s="67"/>
      <c r="G10" s="18"/>
      <c r="H10" s="9"/>
      <c r="I10" s="9"/>
      <c r="J10" s="8">
        <f t="shared" ref="J10:J21" si="0">G10+H10+I10</f>
        <v>0</v>
      </c>
      <c r="K10" s="71" t="s">
        <v>93</v>
      </c>
      <c r="L10" s="9"/>
      <c r="M10" s="18"/>
      <c r="N10" s="283"/>
    </row>
    <row r="11" spans="1:14" s="4" customFormat="1" ht="53.25" customHeight="1" thickBot="1">
      <c r="A11" s="25"/>
      <c r="B11" s="64"/>
      <c r="C11" s="66"/>
      <c r="D11" s="64"/>
      <c r="E11" s="66"/>
      <c r="F11" s="67"/>
      <c r="G11" s="18"/>
      <c r="H11" s="9"/>
      <c r="I11" s="9"/>
      <c r="J11" s="8">
        <f t="shared" si="0"/>
        <v>0</v>
      </c>
      <c r="K11" s="9"/>
      <c r="L11" s="9"/>
      <c r="M11" s="18"/>
      <c r="N11" s="283"/>
    </row>
    <row r="12" spans="1:14" s="4" customFormat="1" ht="53.25" customHeight="1" thickBot="1">
      <c r="A12" s="25"/>
      <c r="B12" s="64"/>
      <c r="C12" s="66"/>
      <c r="D12" s="64"/>
      <c r="E12" s="66"/>
      <c r="F12" s="67"/>
      <c r="G12" s="18"/>
      <c r="H12" s="9"/>
      <c r="I12" s="9"/>
      <c r="J12" s="8">
        <f t="shared" si="0"/>
        <v>0</v>
      </c>
      <c r="K12" s="71" t="s">
        <v>93</v>
      </c>
      <c r="L12" s="9"/>
      <c r="M12" s="18"/>
      <c r="N12" s="283"/>
    </row>
    <row r="13" spans="1:14" s="4" customFormat="1" ht="53.25" customHeight="1" thickBot="1">
      <c r="A13" s="25"/>
      <c r="B13" s="64"/>
      <c r="C13" s="66"/>
      <c r="D13" s="64"/>
      <c r="E13" s="66"/>
      <c r="F13" s="67"/>
      <c r="G13" s="18"/>
      <c r="H13" s="9"/>
      <c r="I13" s="9"/>
      <c r="J13" s="8">
        <f t="shared" si="0"/>
        <v>0</v>
      </c>
      <c r="K13" s="71" t="s">
        <v>93</v>
      </c>
      <c r="L13" s="9"/>
      <c r="M13" s="18"/>
      <c r="N13" s="283"/>
    </row>
    <row r="14" spans="1:14" s="4" customFormat="1" ht="53.25" customHeight="1" thickBot="1">
      <c r="A14" s="25"/>
      <c r="B14" s="65"/>
      <c r="C14" s="66"/>
      <c r="D14" s="64"/>
      <c r="E14" s="66"/>
      <c r="F14" s="67"/>
      <c r="G14" s="18"/>
      <c r="H14" s="9"/>
      <c r="I14" s="9"/>
      <c r="J14" s="8">
        <f t="shared" si="0"/>
        <v>0</v>
      </c>
      <c r="K14" s="71" t="s">
        <v>93</v>
      </c>
      <c r="L14" s="9"/>
      <c r="M14" s="18"/>
      <c r="N14" s="283"/>
    </row>
    <row r="15" spans="1:14" s="4" customFormat="1" ht="53.25" customHeight="1" thickBot="1">
      <c r="A15" s="25"/>
      <c r="B15" s="64"/>
      <c r="C15" s="66"/>
      <c r="D15" s="64"/>
      <c r="E15" s="66"/>
      <c r="F15" s="67"/>
      <c r="G15" s="18"/>
      <c r="H15" s="9"/>
      <c r="I15" s="9"/>
      <c r="J15" s="8">
        <f t="shared" si="0"/>
        <v>0</v>
      </c>
      <c r="K15" s="71" t="s">
        <v>93</v>
      </c>
      <c r="L15" s="9"/>
      <c r="M15" s="18"/>
      <c r="N15" s="283"/>
    </row>
    <row r="16" spans="1:14" s="4" customFormat="1" ht="53.25" customHeight="1" thickBot="1">
      <c r="A16" s="25"/>
      <c r="B16" s="64"/>
      <c r="C16" s="66"/>
      <c r="D16" s="64"/>
      <c r="E16" s="66"/>
      <c r="F16" s="67"/>
      <c r="G16" s="18"/>
      <c r="H16" s="9"/>
      <c r="I16" s="9"/>
      <c r="J16" s="8">
        <f t="shared" si="0"/>
        <v>0</v>
      </c>
      <c r="K16" s="71" t="s">
        <v>93</v>
      </c>
      <c r="L16" s="9"/>
      <c r="M16" s="18"/>
      <c r="N16" s="283"/>
    </row>
    <row r="17" spans="1:14" s="4" customFormat="1" ht="53.25" customHeight="1" thickBot="1">
      <c r="A17" s="25"/>
      <c r="B17" s="64"/>
      <c r="C17" s="66"/>
      <c r="D17" s="64"/>
      <c r="E17" s="66"/>
      <c r="F17" s="67"/>
      <c r="G17" s="18"/>
      <c r="H17" s="9"/>
      <c r="I17" s="9"/>
      <c r="J17" s="8">
        <f t="shared" si="0"/>
        <v>0</v>
      </c>
      <c r="K17" s="71" t="s">
        <v>93</v>
      </c>
      <c r="L17" s="9"/>
      <c r="M17" s="18"/>
      <c r="N17" s="283"/>
    </row>
    <row r="18" spans="1:14" s="4" customFormat="1" ht="53.25" customHeight="1" thickBot="1">
      <c r="A18" s="25"/>
      <c r="B18" s="64"/>
      <c r="C18" s="66"/>
      <c r="D18" s="64"/>
      <c r="E18" s="66"/>
      <c r="F18" s="67"/>
      <c r="G18" s="18"/>
      <c r="H18" s="9"/>
      <c r="I18" s="9"/>
      <c r="J18" s="8">
        <f t="shared" si="0"/>
        <v>0</v>
      </c>
      <c r="K18" s="71" t="s">
        <v>93</v>
      </c>
      <c r="L18" s="9"/>
      <c r="M18" s="18"/>
      <c r="N18" s="283"/>
    </row>
    <row r="19" spans="1:14" s="4" customFormat="1" ht="53.25" customHeight="1" thickBot="1">
      <c r="A19" s="25"/>
      <c r="B19" s="68"/>
      <c r="C19" s="66"/>
      <c r="D19" s="64"/>
      <c r="E19" s="66"/>
      <c r="F19" s="67"/>
      <c r="G19" s="18"/>
      <c r="H19" s="9"/>
      <c r="I19" s="9"/>
      <c r="J19" s="8">
        <f t="shared" si="0"/>
        <v>0</v>
      </c>
      <c r="K19" s="71" t="s">
        <v>93</v>
      </c>
      <c r="L19" s="9"/>
      <c r="M19" s="18"/>
      <c r="N19" s="283"/>
    </row>
    <row r="20" spans="1:14" s="4" customFormat="1" ht="53.25" customHeight="1" thickBot="1">
      <c r="A20" s="25"/>
      <c r="B20" s="65"/>
      <c r="C20" s="66"/>
      <c r="D20" s="64"/>
      <c r="E20" s="66"/>
      <c r="F20" s="67"/>
      <c r="G20" s="18"/>
      <c r="H20" s="9"/>
      <c r="I20" s="9"/>
      <c r="J20" s="8">
        <f t="shared" si="0"/>
        <v>0</v>
      </c>
      <c r="K20" s="71" t="s">
        <v>93</v>
      </c>
      <c r="L20" s="9"/>
      <c r="M20" s="18"/>
      <c r="N20" s="283"/>
    </row>
    <row r="21" spans="1:14" s="4" customFormat="1" ht="53.25" customHeight="1" thickBot="1">
      <c r="A21" s="25"/>
      <c r="B21" s="65"/>
      <c r="C21" s="66"/>
      <c r="D21" s="64"/>
      <c r="E21" s="66"/>
      <c r="F21" s="67"/>
      <c r="G21" s="18"/>
      <c r="H21" s="9"/>
      <c r="I21" s="63"/>
      <c r="J21" s="8">
        <f t="shared" si="0"/>
        <v>0</v>
      </c>
      <c r="K21" s="9"/>
      <c r="L21" s="9"/>
      <c r="M21" s="18"/>
      <c r="N21" s="283"/>
    </row>
    <row r="22" spans="1:14" s="4" customFormat="1" ht="61.5" customHeight="1" thickBot="1">
      <c r="A22" s="281" t="s">
        <v>16</v>
      </c>
      <c r="B22" s="282"/>
      <c r="C22" s="80"/>
      <c r="D22" s="80"/>
      <c r="E22" s="80"/>
      <c r="F22" s="80"/>
      <c r="G22" s="78">
        <f t="shared" ref="G22:M22" si="1">SUM(G9:G21)</f>
        <v>0</v>
      </c>
      <c r="H22" s="78">
        <f t="shared" si="1"/>
        <v>0</v>
      </c>
      <c r="I22" s="81">
        <f t="shared" si="1"/>
        <v>0</v>
      </c>
      <c r="J22" s="78">
        <f t="shared" si="1"/>
        <v>0</v>
      </c>
      <c r="K22" s="78">
        <f t="shared" si="1"/>
        <v>0</v>
      </c>
      <c r="L22" s="78">
        <f t="shared" si="1"/>
        <v>0</v>
      </c>
      <c r="M22" s="78">
        <f t="shared" si="1"/>
        <v>0</v>
      </c>
      <c r="N22" s="283"/>
    </row>
  </sheetData>
  <mergeCells count="17">
    <mergeCell ref="E7:E8"/>
    <mergeCell ref="F7:F8"/>
    <mergeCell ref="K7:K8"/>
    <mergeCell ref="L7:L8"/>
    <mergeCell ref="N1:N22"/>
    <mergeCell ref="A2:K2"/>
    <mergeCell ref="A3:K3"/>
    <mergeCell ref="A4:K4"/>
    <mergeCell ref="M7:M8"/>
    <mergeCell ref="A22:B22"/>
    <mergeCell ref="A7:A8"/>
    <mergeCell ref="B7:B8"/>
    <mergeCell ref="G7:G8"/>
    <mergeCell ref="H7:I7"/>
    <mergeCell ref="J7:J8"/>
    <mergeCell ref="C7:C8"/>
    <mergeCell ref="D7:D8"/>
  </mergeCells>
  <dataValidations count="2">
    <dataValidation type="list" allowBlank="1" showInputMessage="1" showErrorMessage="1" sqref="E9:E21">
      <formula1>$C$6:$E$6</formula1>
    </dataValidation>
    <dataValidation type="list" allowBlank="1" showInputMessage="1" showErrorMessage="1" sqref="L9:L21">
      <formula1>$J$6:$L$6</formula1>
    </dataValidation>
  </dataValidations>
  <printOptions horizontalCentered="1"/>
  <pageMargins left="0" right="0" top="0" bottom="0" header="0" footer="0"/>
  <pageSetup paperSize="9" scale="50" orientation="landscape" horizontalDpi="1200" verticalDpi="1200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K11"/>
  <sheetViews>
    <sheetView rightToLeft="1" view="pageBreakPreview" topLeftCell="B1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1406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187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72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 t="s">
        <v>234</v>
      </c>
      <c r="B8" s="6"/>
      <c r="C8" s="8">
        <v>474780000000</v>
      </c>
      <c r="D8" s="7">
        <v>0</v>
      </c>
      <c r="E8" s="7">
        <v>0</v>
      </c>
      <c r="F8" s="8">
        <f>C8+E8-D8</f>
        <v>474780000000</v>
      </c>
      <c r="G8" s="7"/>
      <c r="H8" s="7"/>
      <c r="I8" s="192">
        <f>F8+H8-G8</f>
        <v>474780000000</v>
      </c>
      <c r="J8" s="8">
        <v>474780</v>
      </c>
      <c r="K8" s="283"/>
    </row>
    <row r="9" spans="1:11" s="4" customFormat="1" ht="69" customHeight="1" thickBot="1">
      <c r="A9" s="25" t="s">
        <v>235</v>
      </c>
      <c r="B9" s="6"/>
      <c r="C9" s="18">
        <v>10049590143</v>
      </c>
      <c r="D9" s="9">
        <v>0</v>
      </c>
      <c r="E9" s="9">
        <v>0</v>
      </c>
      <c r="F9" s="18">
        <f>C9+E9-D9</f>
        <v>10049590143</v>
      </c>
      <c r="G9" s="9"/>
      <c r="H9" s="9"/>
      <c r="I9" s="192">
        <f>F9+H9-G9</f>
        <v>10049590143</v>
      </c>
      <c r="J9" s="18">
        <v>4896</v>
      </c>
      <c r="K9" s="283"/>
    </row>
    <row r="10" spans="1:11" s="4" customFormat="1" ht="69" customHeight="1" thickBot="1">
      <c r="A10" s="25" t="s">
        <v>236</v>
      </c>
      <c r="B10" s="6"/>
      <c r="C10" s="18">
        <f>31381639276-18978493375+4344840859488-1902228429+2810639891+10906815645-3790353264562+117858792980-89728937014-3160857235-71461951750-30584881562-386152823928</f>
        <v>115475309425</v>
      </c>
      <c r="D10" s="9">
        <v>0</v>
      </c>
      <c r="E10" s="9">
        <v>0</v>
      </c>
      <c r="F10" s="18">
        <f>C10+E10-D10</f>
        <v>115475309425</v>
      </c>
      <c r="G10" s="9"/>
      <c r="H10" s="9"/>
      <c r="I10" s="192">
        <f>F10+H10-G10</f>
        <v>115475309425</v>
      </c>
      <c r="J10" s="18">
        <v>53630</v>
      </c>
      <c r="K10" s="283"/>
    </row>
    <row r="11" spans="1:11" s="4" customFormat="1" ht="94.5" customHeight="1" thickBot="1">
      <c r="A11" s="281" t="s">
        <v>16</v>
      </c>
      <c r="B11" s="282"/>
      <c r="C11" s="20">
        <f t="shared" ref="C11:J11" si="0">SUM(C8:C10)</f>
        <v>600304899568</v>
      </c>
      <c r="D11" s="20">
        <f t="shared" si="0"/>
        <v>0</v>
      </c>
      <c r="E11" s="20">
        <f t="shared" si="0"/>
        <v>0</v>
      </c>
      <c r="F11" s="20">
        <f t="shared" si="0"/>
        <v>600304899568</v>
      </c>
      <c r="G11" s="20">
        <f t="shared" si="0"/>
        <v>0</v>
      </c>
      <c r="H11" s="20">
        <f>SUM(H8:H10)</f>
        <v>0</v>
      </c>
      <c r="I11" s="192">
        <f>SUM(I8:I10)</f>
        <v>600304899568</v>
      </c>
      <c r="J11" s="20">
        <f t="shared" si="0"/>
        <v>533306</v>
      </c>
      <c r="K11" s="283"/>
    </row>
  </sheetData>
  <mergeCells count="13">
    <mergeCell ref="I6:I7"/>
    <mergeCell ref="J6:J7"/>
    <mergeCell ref="A11:B11"/>
    <mergeCell ref="K1:K11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18"/>
  <sheetViews>
    <sheetView rightToLeft="1" view="pageBreakPreview" topLeftCell="A4" zoomScale="55" zoomScaleSheetLayoutView="55" workbookViewId="0">
      <pane xSplit="1" ySplit="4" topLeftCell="C8" activePane="bottomRight" state="frozen"/>
      <selection activeCell="J8" sqref="J8"/>
      <selection pane="topRight" activeCell="J8" sqref="J8"/>
      <selection pane="bottomLeft" activeCell="J8" sqref="J8"/>
      <selection pane="bottomRight"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7" width="24.42578125" style="1" customWidth="1"/>
    <col min="8" max="8" width="15.5703125" style="1" customWidth="1"/>
    <col min="9" max="9" width="24.7109375" style="1" customWidth="1"/>
    <col min="10" max="10" width="25.2851562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237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 t="s">
        <v>134</v>
      </c>
      <c r="B8" s="6"/>
      <c r="C8" s="8">
        <v>394592522218</v>
      </c>
      <c r="D8" s="7">
        <v>0</v>
      </c>
      <c r="E8" s="7">
        <v>0</v>
      </c>
      <c r="F8" s="8">
        <f t="shared" ref="F8:F17" si="0">C8+E8-D8</f>
        <v>394592522218</v>
      </c>
      <c r="G8" s="7"/>
      <c r="H8" s="7"/>
      <c r="I8" s="192">
        <f>F8+H8-G8</f>
        <v>394592522218</v>
      </c>
      <c r="J8" s="8">
        <v>209898</v>
      </c>
      <c r="K8" s="283"/>
    </row>
    <row r="9" spans="1:11" s="4" customFormat="1" ht="69" customHeight="1" thickBot="1">
      <c r="A9" s="25" t="s">
        <v>238</v>
      </c>
      <c r="B9" s="6"/>
      <c r="C9" s="18">
        <v>78672386403</v>
      </c>
      <c r="D9" s="7"/>
      <c r="E9" s="7"/>
      <c r="F9" s="18">
        <f t="shared" si="0"/>
        <v>78672386403</v>
      </c>
      <c r="G9" s="9">
        <v>15236000000</v>
      </c>
      <c r="H9" s="9"/>
      <c r="I9" s="192">
        <f t="shared" ref="I9:I17" si="1">F9+H9-G9</f>
        <v>63436386403</v>
      </c>
      <c r="J9" s="18">
        <f>82187-81259</f>
        <v>928</v>
      </c>
      <c r="K9" s="283"/>
    </row>
    <row r="10" spans="1:11" s="4" customFormat="1" ht="69" customHeight="1" thickBot="1">
      <c r="A10" s="25" t="s">
        <v>239</v>
      </c>
      <c r="B10" s="6"/>
      <c r="C10" s="18">
        <f>78089513845+64278433515</f>
        <v>142367947360</v>
      </c>
      <c r="D10" s="7"/>
      <c r="E10" s="7"/>
      <c r="F10" s="18">
        <f t="shared" si="0"/>
        <v>142367947360</v>
      </c>
      <c r="G10" s="9">
        <v>64278433515</v>
      </c>
      <c r="H10" s="9"/>
      <c r="I10" s="192">
        <f t="shared" si="1"/>
        <v>78089513845</v>
      </c>
      <c r="J10" s="18">
        <f>123904+59008</f>
        <v>182912</v>
      </c>
      <c r="K10" s="283"/>
    </row>
    <row r="11" spans="1:11" s="4" customFormat="1" ht="69" customHeight="1" thickBot="1">
      <c r="A11" s="25" t="s">
        <v>240</v>
      </c>
      <c r="B11" s="6"/>
      <c r="C11" s="18">
        <v>734361458</v>
      </c>
      <c r="D11" s="7"/>
      <c r="E11" s="7"/>
      <c r="F11" s="18">
        <f t="shared" si="0"/>
        <v>734361458</v>
      </c>
      <c r="G11" s="9"/>
      <c r="H11" s="9"/>
      <c r="I11" s="192">
        <f t="shared" si="1"/>
        <v>734361458</v>
      </c>
      <c r="J11" s="18">
        <v>450</v>
      </c>
      <c r="K11" s="283"/>
    </row>
    <row r="12" spans="1:11" s="4" customFormat="1" ht="69" customHeight="1" thickBot="1">
      <c r="A12" s="25" t="s">
        <v>241</v>
      </c>
      <c r="B12" s="6"/>
      <c r="C12" s="18">
        <v>1529057416</v>
      </c>
      <c r="D12" s="7"/>
      <c r="E12" s="7"/>
      <c r="F12" s="18">
        <f t="shared" si="0"/>
        <v>1529057416</v>
      </c>
      <c r="G12" s="9"/>
      <c r="H12" s="9"/>
      <c r="I12" s="192">
        <f t="shared" si="1"/>
        <v>1529057416</v>
      </c>
      <c r="J12" s="18">
        <v>1016</v>
      </c>
      <c r="K12" s="283"/>
    </row>
    <row r="13" spans="1:11" s="4" customFormat="1" ht="69" customHeight="1" thickBot="1">
      <c r="A13" s="25" t="s">
        <v>242</v>
      </c>
      <c r="B13" s="6"/>
      <c r="C13" s="18">
        <f>1151976040+11006030859</f>
        <v>12158006899</v>
      </c>
      <c r="D13" s="7">
        <v>0</v>
      </c>
      <c r="E13" s="7">
        <v>0</v>
      </c>
      <c r="F13" s="18">
        <f t="shared" si="0"/>
        <v>12158006899</v>
      </c>
      <c r="G13" s="9"/>
      <c r="H13" s="9"/>
      <c r="I13" s="192">
        <f>F13+H13-G13</f>
        <v>12158006899</v>
      </c>
      <c r="J13" s="18">
        <v>8272</v>
      </c>
      <c r="K13" s="283"/>
    </row>
    <row r="14" spans="1:11" s="4" customFormat="1" ht="69" customHeight="1" thickBot="1">
      <c r="A14" s="25" t="s">
        <v>243</v>
      </c>
      <c r="B14" s="32"/>
      <c r="C14" s="18">
        <f>2812500+3611136420+33312817</f>
        <v>3647261737</v>
      </c>
      <c r="D14" s="7">
        <v>0</v>
      </c>
      <c r="E14" s="7">
        <v>0</v>
      </c>
      <c r="F14" s="18">
        <f t="shared" si="0"/>
        <v>3647261737</v>
      </c>
      <c r="G14" s="9"/>
      <c r="H14" s="9"/>
      <c r="I14" s="192">
        <f t="shared" si="1"/>
        <v>3647261737</v>
      </c>
      <c r="J14" s="18">
        <v>3657</v>
      </c>
      <c r="K14" s="283"/>
    </row>
    <row r="15" spans="1:11" s="4" customFormat="1" ht="69" customHeight="1" thickBot="1">
      <c r="A15" s="25" t="s">
        <v>244</v>
      </c>
      <c r="B15" s="32"/>
      <c r="C15" s="18">
        <f>16919550+690431431</f>
        <v>707350981</v>
      </c>
      <c r="D15" s="7">
        <v>0</v>
      </c>
      <c r="E15" s="7">
        <v>0</v>
      </c>
      <c r="F15" s="18">
        <f t="shared" si="0"/>
        <v>707350981</v>
      </c>
      <c r="G15" s="9"/>
      <c r="H15" s="9"/>
      <c r="I15" s="192">
        <f t="shared" si="1"/>
        <v>707350981</v>
      </c>
      <c r="J15" s="18">
        <v>476</v>
      </c>
      <c r="K15" s="283"/>
    </row>
    <row r="16" spans="1:11" s="4" customFormat="1" ht="69" customHeight="1" thickBot="1">
      <c r="A16" s="25" t="s">
        <v>245</v>
      </c>
      <c r="B16" s="32"/>
      <c r="C16" s="18">
        <v>5587599</v>
      </c>
      <c r="D16" s="7">
        <v>0</v>
      </c>
      <c r="E16" s="7">
        <v>0</v>
      </c>
      <c r="F16" s="18">
        <f t="shared" si="0"/>
        <v>5587599</v>
      </c>
      <c r="G16" s="9"/>
      <c r="H16" s="9"/>
      <c r="I16" s="192">
        <f t="shared" si="1"/>
        <v>5587599</v>
      </c>
      <c r="J16" s="18">
        <v>8472</v>
      </c>
      <c r="K16" s="283"/>
    </row>
    <row r="17" spans="1:11" s="4" customFormat="1" ht="69" hidden="1" customHeight="1" thickBot="1">
      <c r="A17" s="25"/>
      <c r="B17" s="32"/>
      <c r="C17" s="18"/>
      <c r="D17" s="7">
        <v>0</v>
      </c>
      <c r="E17" s="7">
        <v>0</v>
      </c>
      <c r="F17" s="18">
        <f t="shared" si="0"/>
        <v>0</v>
      </c>
      <c r="G17" s="9"/>
      <c r="H17" s="9"/>
      <c r="I17" s="192">
        <f t="shared" si="1"/>
        <v>0</v>
      </c>
      <c r="J17" s="18"/>
      <c r="K17" s="283"/>
    </row>
    <row r="18" spans="1:11" s="4" customFormat="1" ht="94.5" customHeight="1" thickBot="1">
      <c r="A18" s="281" t="s">
        <v>16</v>
      </c>
      <c r="B18" s="282"/>
      <c r="C18" s="20">
        <f t="shared" ref="C18:J18" si="2">SUM(C8:C17)</f>
        <v>634414482071</v>
      </c>
      <c r="D18" s="20">
        <f t="shared" si="2"/>
        <v>0</v>
      </c>
      <c r="E18" s="20">
        <f t="shared" si="2"/>
        <v>0</v>
      </c>
      <c r="F18" s="20">
        <f t="shared" si="2"/>
        <v>634414482071</v>
      </c>
      <c r="G18" s="20">
        <f t="shared" si="2"/>
        <v>79514433515</v>
      </c>
      <c r="H18" s="20">
        <f t="shared" si="2"/>
        <v>0</v>
      </c>
      <c r="I18" s="192">
        <f>SUM(I8:I17)</f>
        <v>554900048556</v>
      </c>
      <c r="J18" s="20">
        <f t="shared" si="2"/>
        <v>416081</v>
      </c>
      <c r="K18" s="283"/>
    </row>
  </sheetData>
  <mergeCells count="13">
    <mergeCell ref="I6:I7"/>
    <mergeCell ref="J6:J7"/>
    <mergeCell ref="A18:B18"/>
    <mergeCell ref="K1:K18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H38"/>
  <sheetViews>
    <sheetView rightToLeft="1" view="pageBreakPreview" topLeftCell="A25" zoomScale="70" zoomScaleSheetLayoutView="70" workbookViewId="0">
      <selection activeCell="J8" sqref="J8"/>
    </sheetView>
  </sheetViews>
  <sheetFormatPr defaultColWidth="9" defaultRowHeight="18"/>
  <cols>
    <col min="1" max="1" width="7.140625" style="1" bestFit="1" customWidth="1"/>
    <col min="2" max="2" width="46.42578125" style="1" customWidth="1"/>
    <col min="3" max="3" width="19.7109375" style="1" customWidth="1"/>
    <col min="4" max="4" width="22.5703125" style="1" customWidth="1"/>
    <col min="5" max="5" width="20.42578125" style="1" customWidth="1"/>
    <col min="6" max="6" width="19.7109375" style="1" customWidth="1"/>
    <col min="7" max="7" width="21.85546875" style="1" customWidth="1"/>
    <col min="8" max="8" width="6.140625" style="1" customWidth="1"/>
    <col min="9" max="16384" width="9" style="1"/>
  </cols>
  <sheetData>
    <row r="1" spans="1:8" ht="18.75" customHeight="1" thickBot="1">
      <c r="H1" s="283" t="s">
        <v>204</v>
      </c>
    </row>
    <row r="2" spans="1:8" ht="48.75" customHeight="1">
      <c r="A2" s="317" t="str">
        <f>'اطلاعات اولیه'!C7</f>
        <v>نام شرکت : کارآمد ترانیک (سهامی خاص)</v>
      </c>
      <c r="B2" s="284"/>
      <c r="C2" s="284"/>
      <c r="D2" s="284"/>
      <c r="E2" s="284"/>
      <c r="F2" s="11" t="s">
        <v>0</v>
      </c>
      <c r="G2" s="269" t="str">
        <f>'اطلاعات اولیه'!F7</f>
        <v>اردیبهشت1402</v>
      </c>
      <c r="H2" s="283"/>
    </row>
    <row r="3" spans="1:8" ht="48.75" customHeight="1">
      <c r="A3" s="273"/>
      <c r="B3" s="318" t="s">
        <v>190</v>
      </c>
      <c r="C3" s="285"/>
      <c r="D3" s="285"/>
      <c r="E3" s="285"/>
      <c r="F3" s="13" t="s">
        <v>1</v>
      </c>
      <c r="G3" s="270" t="str">
        <f>'اطلاعات اولیه'!F8</f>
        <v>مهدی وهابی</v>
      </c>
      <c r="H3" s="283"/>
    </row>
    <row r="4" spans="1:8" ht="48.75" customHeight="1" thickBot="1">
      <c r="A4" s="319" t="str">
        <f>'اطلاعات اولیه'!C9</f>
        <v>سال مورد رسیدگی :1401/12/29</v>
      </c>
      <c r="B4" s="286"/>
      <c r="C4" s="286"/>
      <c r="D4" s="286"/>
      <c r="E4" s="286"/>
      <c r="F4" s="16" t="s">
        <v>2</v>
      </c>
      <c r="G4" s="271">
        <f>'اطلاعات اولیه'!F9</f>
        <v>0</v>
      </c>
      <c r="H4" s="283"/>
    </row>
    <row r="5" spans="1:8" ht="18.75" thickBot="1">
      <c r="A5" s="2"/>
      <c r="B5" s="2"/>
      <c r="C5" s="2"/>
      <c r="D5" s="2"/>
      <c r="E5" s="2"/>
      <c r="F5" s="2"/>
      <c r="G5" s="2"/>
      <c r="H5" s="283"/>
    </row>
    <row r="6" spans="1:8">
      <c r="A6" s="287" t="s">
        <v>105</v>
      </c>
      <c r="B6" s="287" t="s">
        <v>8</v>
      </c>
      <c r="C6" s="289" t="s">
        <v>3</v>
      </c>
      <c r="D6" s="291" t="s">
        <v>191</v>
      </c>
      <c r="E6" s="291" t="s">
        <v>192</v>
      </c>
      <c r="F6" s="291" t="s">
        <v>193</v>
      </c>
      <c r="G6" s="291" t="s">
        <v>115</v>
      </c>
      <c r="H6" s="283"/>
    </row>
    <row r="7" spans="1:8" ht="70.5" customHeight="1" thickBot="1">
      <c r="A7" s="288"/>
      <c r="B7" s="288"/>
      <c r="C7" s="290"/>
      <c r="D7" s="292"/>
      <c r="E7" s="292"/>
      <c r="F7" s="292"/>
      <c r="G7" s="292"/>
      <c r="H7" s="283"/>
    </row>
    <row r="8" spans="1:8" s="4" customFormat="1" ht="38.25" customHeight="1" thickBot="1">
      <c r="A8" s="64">
        <v>1</v>
      </c>
      <c r="B8" s="148"/>
      <c r="C8" s="6"/>
      <c r="D8" s="75"/>
      <c r="E8" s="75"/>
      <c r="F8" s="75"/>
      <c r="G8" s="75">
        <f>D8+E8+F8</f>
        <v>0</v>
      </c>
      <c r="H8" s="283"/>
    </row>
    <row r="9" spans="1:8" s="4" customFormat="1" ht="38.25" customHeight="1" thickBot="1">
      <c r="A9" s="64">
        <v>2</v>
      </c>
      <c r="B9" s="107"/>
      <c r="C9" s="6"/>
      <c r="D9" s="75"/>
      <c r="E9" s="75"/>
      <c r="F9" s="75"/>
      <c r="G9" s="75">
        <f t="shared" ref="G9:G34" si="0">D9+E9+F9</f>
        <v>0</v>
      </c>
      <c r="H9" s="283"/>
    </row>
    <row r="10" spans="1:8" s="4" customFormat="1" ht="38.25" customHeight="1" thickBot="1">
      <c r="A10" s="64">
        <v>3</v>
      </c>
      <c r="B10" s="107"/>
      <c r="C10" s="6"/>
      <c r="D10" s="75"/>
      <c r="E10" s="75"/>
      <c r="F10" s="75"/>
      <c r="G10" s="75">
        <f t="shared" si="0"/>
        <v>0</v>
      </c>
      <c r="H10" s="283"/>
    </row>
    <row r="11" spans="1:8" s="4" customFormat="1" ht="38.25" customHeight="1" thickBot="1">
      <c r="A11" s="64">
        <v>4</v>
      </c>
      <c r="B11" s="148"/>
      <c r="C11" s="6"/>
      <c r="D11" s="75"/>
      <c r="E11" s="75"/>
      <c r="F11" s="75"/>
      <c r="G11" s="75">
        <f t="shared" si="0"/>
        <v>0</v>
      </c>
      <c r="H11" s="283"/>
    </row>
    <row r="12" spans="1:8" s="4" customFormat="1" ht="38.25" customHeight="1" thickBot="1">
      <c r="A12" s="64">
        <v>5</v>
      </c>
      <c r="B12" s="107"/>
      <c r="C12" s="6"/>
      <c r="D12" s="75"/>
      <c r="E12" s="75"/>
      <c r="F12" s="75"/>
      <c r="G12" s="75">
        <f t="shared" si="0"/>
        <v>0</v>
      </c>
      <c r="H12" s="283"/>
    </row>
    <row r="13" spans="1:8" s="4" customFormat="1" ht="38.25" customHeight="1" thickBot="1">
      <c r="A13" s="64">
        <v>6</v>
      </c>
      <c r="B13" s="148"/>
      <c r="C13" s="6"/>
      <c r="D13" s="75"/>
      <c r="E13" s="75"/>
      <c r="F13" s="75"/>
      <c r="G13" s="75">
        <f t="shared" si="0"/>
        <v>0</v>
      </c>
      <c r="H13" s="283"/>
    </row>
    <row r="14" spans="1:8" s="4" customFormat="1" ht="38.25" customHeight="1" thickBot="1">
      <c r="A14" s="64">
        <v>7</v>
      </c>
      <c r="B14" s="107"/>
      <c r="C14" s="6"/>
      <c r="D14" s="75"/>
      <c r="E14" s="75"/>
      <c r="F14" s="75"/>
      <c r="G14" s="75">
        <f t="shared" si="0"/>
        <v>0</v>
      </c>
      <c r="H14" s="283"/>
    </row>
    <row r="15" spans="1:8" s="4" customFormat="1" ht="38.25" customHeight="1" thickBot="1">
      <c r="A15" s="64">
        <v>8</v>
      </c>
      <c r="B15" s="148"/>
      <c r="C15" s="6"/>
      <c r="D15" s="75"/>
      <c r="E15" s="75"/>
      <c r="F15" s="75"/>
      <c r="G15" s="75">
        <f t="shared" si="0"/>
        <v>0</v>
      </c>
      <c r="H15" s="283"/>
    </row>
    <row r="16" spans="1:8" s="4" customFormat="1" ht="38.25" customHeight="1" thickBot="1">
      <c r="A16" s="64">
        <v>9</v>
      </c>
      <c r="B16" s="148"/>
      <c r="C16" s="6"/>
      <c r="D16" s="75"/>
      <c r="E16" s="75"/>
      <c r="F16" s="75"/>
      <c r="G16" s="75">
        <f t="shared" si="0"/>
        <v>0</v>
      </c>
      <c r="H16" s="283"/>
    </row>
    <row r="17" spans="1:8" s="4" customFormat="1" ht="38.25" customHeight="1" thickBot="1">
      <c r="A17" s="64">
        <v>10</v>
      </c>
      <c r="B17" s="107"/>
      <c r="C17" s="6"/>
      <c r="D17" s="75"/>
      <c r="E17" s="75"/>
      <c r="F17" s="75"/>
      <c r="G17" s="75">
        <f t="shared" si="0"/>
        <v>0</v>
      </c>
      <c r="H17" s="283"/>
    </row>
    <row r="18" spans="1:8" s="4" customFormat="1" ht="38.25" customHeight="1" thickBot="1">
      <c r="A18" s="64">
        <v>11</v>
      </c>
      <c r="B18" s="148"/>
      <c r="C18" s="6"/>
      <c r="D18" s="75"/>
      <c r="E18" s="75"/>
      <c r="F18" s="75"/>
      <c r="G18" s="75">
        <f t="shared" si="0"/>
        <v>0</v>
      </c>
      <c r="H18" s="283"/>
    </row>
    <row r="19" spans="1:8" s="4" customFormat="1" ht="38.25" customHeight="1" thickBot="1">
      <c r="A19" s="64">
        <v>12</v>
      </c>
      <c r="B19" s="148"/>
      <c r="C19" s="6"/>
      <c r="D19" s="75"/>
      <c r="E19" s="75"/>
      <c r="F19" s="75"/>
      <c r="G19" s="75">
        <f t="shared" si="0"/>
        <v>0</v>
      </c>
      <c r="H19" s="283"/>
    </row>
    <row r="20" spans="1:8" s="4" customFormat="1" ht="38.25" customHeight="1" thickBot="1">
      <c r="A20" s="64">
        <v>13</v>
      </c>
      <c r="B20" s="148"/>
      <c r="C20" s="6"/>
      <c r="D20" s="75"/>
      <c r="E20" s="75"/>
      <c r="F20" s="75"/>
      <c r="G20" s="75">
        <f t="shared" si="0"/>
        <v>0</v>
      </c>
      <c r="H20" s="283"/>
    </row>
    <row r="21" spans="1:8" s="4" customFormat="1" ht="38.25" customHeight="1" thickBot="1">
      <c r="A21" s="64">
        <v>14</v>
      </c>
      <c r="B21" s="148"/>
      <c r="C21" s="6"/>
      <c r="D21" s="75"/>
      <c r="E21" s="75"/>
      <c r="F21" s="75"/>
      <c r="G21" s="75">
        <f t="shared" si="0"/>
        <v>0</v>
      </c>
      <c r="H21" s="283"/>
    </row>
    <row r="22" spans="1:8" s="4" customFormat="1" ht="38.25" customHeight="1" thickBot="1">
      <c r="A22" s="64">
        <v>15</v>
      </c>
      <c r="B22" s="148"/>
      <c r="C22" s="6"/>
      <c r="D22" s="75"/>
      <c r="E22" s="75"/>
      <c r="F22" s="75"/>
      <c r="G22" s="75">
        <f t="shared" si="0"/>
        <v>0</v>
      </c>
      <c r="H22" s="283"/>
    </row>
    <row r="23" spans="1:8" s="4" customFormat="1" ht="38.25" customHeight="1" thickBot="1">
      <c r="A23" s="64">
        <v>16</v>
      </c>
      <c r="B23" s="107"/>
      <c r="C23" s="6"/>
      <c r="D23" s="75"/>
      <c r="E23" s="75"/>
      <c r="F23" s="75"/>
      <c r="G23" s="75">
        <f t="shared" si="0"/>
        <v>0</v>
      </c>
      <c r="H23" s="283"/>
    </row>
    <row r="24" spans="1:8" s="4" customFormat="1" ht="38.25" customHeight="1" thickBot="1">
      <c r="A24" s="64">
        <v>17</v>
      </c>
      <c r="B24" s="148"/>
      <c r="C24" s="6"/>
      <c r="D24" s="75"/>
      <c r="E24" s="75"/>
      <c r="F24" s="75"/>
      <c r="G24" s="75">
        <f t="shared" si="0"/>
        <v>0</v>
      </c>
      <c r="H24" s="283"/>
    </row>
    <row r="25" spans="1:8" s="4" customFormat="1" ht="38.25" customHeight="1" thickBot="1">
      <c r="A25" s="64">
        <v>18</v>
      </c>
      <c r="B25" s="148"/>
      <c r="C25" s="6"/>
      <c r="D25" s="75"/>
      <c r="E25" s="75"/>
      <c r="F25" s="75"/>
      <c r="G25" s="75">
        <f t="shared" si="0"/>
        <v>0</v>
      </c>
      <c r="H25" s="283"/>
    </row>
    <row r="26" spans="1:8" s="4" customFormat="1" ht="38.25" customHeight="1" thickBot="1">
      <c r="A26" s="64">
        <v>19</v>
      </c>
      <c r="B26" s="148"/>
      <c r="C26" s="6"/>
      <c r="D26" s="75"/>
      <c r="E26" s="75"/>
      <c r="F26" s="75"/>
      <c r="G26" s="75">
        <f t="shared" si="0"/>
        <v>0</v>
      </c>
      <c r="H26" s="283"/>
    </row>
    <row r="27" spans="1:8" s="4" customFormat="1" ht="38.25" customHeight="1" thickBot="1">
      <c r="A27" s="64">
        <v>20</v>
      </c>
      <c r="B27" s="148"/>
      <c r="C27" s="6"/>
      <c r="D27" s="75"/>
      <c r="E27" s="75"/>
      <c r="F27" s="75"/>
      <c r="G27" s="75">
        <f t="shared" si="0"/>
        <v>0</v>
      </c>
      <c r="H27" s="283"/>
    </row>
    <row r="28" spans="1:8" s="4" customFormat="1" ht="38.25" customHeight="1" thickBot="1">
      <c r="A28" s="64">
        <v>21</v>
      </c>
      <c r="B28" s="148"/>
      <c r="C28" s="6"/>
      <c r="D28" s="75"/>
      <c r="E28" s="75"/>
      <c r="F28" s="75"/>
      <c r="G28" s="75">
        <f t="shared" si="0"/>
        <v>0</v>
      </c>
      <c r="H28" s="283"/>
    </row>
    <row r="29" spans="1:8" s="4" customFormat="1" ht="38.25" customHeight="1" thickBot="1">
      <c r="A29" s="64">
        <v>22</v>
      </c>
      <c r="B29" s="148"/>
      <c r="C29" s="6"/>
      <c r="D29" s="75"/>
      <c r="E29" s="75"/>
      <c r="F29" s="75"/>
      <c r="G29" s="75">
        <f t="shared" si="0"/>
        <v>0</v>
      </c>
      <c r="H29" s="283"/>
    </row>
    <row r="30" spans="1:8" s="4" customFormat="1" ht="38.25" customHeight="1" thickBot="1">
      <c r="A30" s="64">
        <v>23</v>
      </c>
      <c r="B30" s="148"/>
      <c r="C30" s="6"/>
      <c r="D30" s="75"/>
      <c r="E30" s="75"/>
      <c r="F30" s="75"/>
      <c r="G30" s="75">
        <f t="shared" si="0"/>
        <v>0</v>
      </c>
      <c r="H30" s="283"/>
    </row>
    <row r="31" spans="1:8" s="4" customFormat="1" ht="38.25" customHeight="1" thickBot="1">
      <c r="A31" s="64">
        <v>24</v>
      </c>
      <c r="B31" s="107"/>
      <c r="C31" s="6"/>
      <c r="D31" s="75"/>
      <c r="E31" s="75"/>
      <c r="F31" s="75"/>
      <c r="G31" s="75">
        <f t="shared" si="0"/>
        <v>0</v>
      </c>
      <c r="H31" s="283"/>
    </row>
    <row r="32" spans="1:8" s="4" customFormat="1" ht="38.25" customHeight="1" thickBot="1">
      <c r="A32" s="64">
        <v>25</v>
      </c>
      <c r="B32" s="107"/>
      <c r="C32" s="6"/>
      <c r="D32" s="75"/>
      <c r="E32" s="75"/>
      <c r="F32" s="75"/>
      <c r="G32" s="75">
        <f t="shared" si="0"/>
        <v>0</v>
      </c>
      <c r="H32" s="283"/>
    </row>
    <row r="33" spans="1:8" s="4" customFormat="1" ht="38.25" customHeight="1" thickBot="1">
      <c r="A33" s="64">
        <v>26</v>
      </c>
      <c r="B33" s="107"/>
      <c r="C33" s="6"/>
      <c r="D33" s="75"/>
      <c r="E33" s="75"/>
      <c r="F33" s="75"/>
      <c r="G33" s="75">
        <f t="shared" si="0"/>
        <v>0</v>
      </c>
      <c r="H33" s="283"/>
    </row>
    <row r="34" spans="1:8" s="4" customFormat="1" ht="38.25" customHeight="1" thickBot="1">
      <c r="A34" s="64">
        <v>27</v>
      </c>
      <c r="B34" s="107"/>
      <c r="C34" s="6"/>
      <c r="D34" s="75"/>
      <c r="E34" s="75"/>
      <c r="F34" s="75"/>
      <c r="G34" s="75">
        <f t="shared" si="0"/>
        <v>0</v>
      </c>
      <c r="H34" s="283"/>
    </row>
    <row r="35" spans="1:8" s="4" customFormat="1" ht="42" customHeight="1" thickBot="1">
      <c r="A35" s="281" t="s">
        <v>16</v>
      </c>
      <c r="B35" s="320"/>
      <c r="C35" s="282"/>
      <c r="D35" s="79">
        <f>SUM(D8:D34)</f>
        <v>0</v>
      </c>
      <c r="E35" s="79">
        <f>SUM(E8:E34)</f>
        <v>0</v>
      </c>
      <c r="F35" s="79">
        <f>SUM(F8:F34)</f>
        <v>0</v>
      </c>
      <c r="G35" s="79">
        <f t="shared" ref="G35" si="1">D35+E35+F35</f>
        <v>0</v>
      </c>
      <c r="H35" s="182"/>
    </row>
    <row r="36" spans="1:8">
      <c r="H36" s="72"/>
    </row>
    <row r="37" spans="1:8">
      <c r="H37" s="72"/>
    </row>
    <row r="38" spans="1:8">
      <c r="H38" s="149"/>
    </row>
  </sheetData>
  <mergeCells count="12">
    <mergeCell ref="H1:H34"/>
    <mergeCell ref="A35:C35"/>
    <mergeCell ref="A2:E2"/>
    <mergeCell ref="A4:E4"/>
    <mergeCell ref="G6:G7"/>
    <mergeCell ref="A6:A7"/>
    <mergeCell ref="B6:B7"/>
    <mergeCell ref="C6:C7"/>
    <mergeCell ref="D6:D7"/>
    <mergeCell ref="E6:E7"/>
    <mergeCell ref="F6:F7"/>
    <mergeCell ref="B3:E3"/>
  </mergeCells>
  <printOptions horizontalCentered="1"/>
  <pageMargins left="0" right="0" top="0" bottom="0" header="0" footer="0"/>
  <pageSetup paperSize="9" scale="60" orientation="portrait" horizontalDpi="1200" verticalDpi="1200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23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6.28515625" style="1" customWidth="1"/>
    <col min="4" max="5" width="15.5703125" style="1" customWidth="1"/>
    <col min="6" max="6" width="26.85546875" style="1" customWidth="1"/>
    <col min="7" max="8" width="15.5703125" style="1" customWidth="1"/>
    <col min="9" max="9" width="24.425781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249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144" customFormat="1" ht="48.75" customHeight="1" thickBot="1">
      <c r="A8" s="147" t="s">
        <v>250</v>
      </c>
      <c r="B8" s="141"/>
      <c r="C8" s="142">
        <v>16847665696</v>
      </c>
      <c r="D8" s="7">
        <v>0</v>
      </c>
      <c r="E8" s="7">
        <v>0</v>
      </c>
      <c r="F8" s="142">
        <f t="shared" ref="F8:F21" si="0">C8+E8-D8</f>
        <v>16847665696</v>
      </c>
      <c r="G8" s="7"/>
      <c r="H8" s="7"/>
      <c r="I8" s="192">
        <f t="shared" ref="I8:I21" si="1">F8+H8-G8</f>
        <v>16847665696</v>
      </c>
      <c r="J8" s="143">
        <v>10808</v>
      </c>
      <c r="K8" s="283"/>
    </row>
    <row r="9" spans="1:11" s="144" customFormat="1" ht="45.75" customHeight="1" thickBot="1">
      <c r="A9" s="145"/>
      <c r="B9" s="141"/>
      <c r="C9" s="142"/>
      <c r="D9" s="7">
        <v>0</v>
      </c>
      <c r="E9" s="7">
        <v>0</v>
      </c>
      <c r="F9" s="142">
        <f t="shared" si="0"/>
        <v>0</v>
      </c>
      <c r="G9" s="7"/>
      <c r="H9" s="7"/>
      <c r="I9" s="192">
        <f t="shared" si="1"/>
        <v>0</v>
      </c>
      <c r="J9" s="143"/>
      <c r="K9" s="283"/>
    </row>
    <row r="10" spans="1:11" s="144" customFormat="1" ht="45.75" hidden="1" customHeight="1" thickBot="1">
      <c r="A10" s="145"/>
      <c r="B10" s="141"/>
      <c r="C10" s="142"/>
      <c r="D10" s="7">
        <v>0</v>
      </c>
      <c r="E10" s="7">
        <v>0</v>
      </c>
      <c r="F10" s="142">
        <f t="shared" si="0"/>
        <v>0</v>
      </c>
      <c r="G10" s="7"/>
      <c r="H10" s="7"/>
      <c r="I10" s="192">
        <f t="shared" si="1"/>
        <v>0</v>
      </c>
      <c r="J10" s="143"/>
      <c r="K10" s="283"/>
    </row>
    <row r="11" spans="1:11" s="144" customFormat="1" ht="45.75" hidden="1" customHeight="1" thickBot="1">
      <c r="A11" s="147"/>
      <c r="B11" s="141"/>
      <c r="C11" s="142"/>
      <c r="D11" s="7">
        <v>0</v>
      </c>
      <c r="E11" s="7">
        <v>0</v>
      </c>
      <c r="F11" s="142">
        <f t="shared" si="0"/>
        <v>0</v>
      </c>
      <c r="G11" s="7"/>
      <c r="H11" s="7"/>
      <c r="I11" s="192">
        <f t="shared" si="1"/>
        <v>0</v>
      </c>
      <c r="J11" s="143"/>
      <c r="K11" s="283"/>
    </row>
    <row r="12" spans="1:11" s="144" customFormat="1" ht="45.75" hidden="1" customHeight="1" thickBot="1">
      <c r="A12" s="145"/>
      <c r="B12" s="141"/>
      <c r="C12" s="142"/>
      <c r="D12" s="7">
        <v>0</v>
      </c>
      <c r="E12" s="7">
        <v>0</v>
      </c>
      <c r="F12" s="142">
        <f t="shared" si="0"/>
        <v>0</v>
      </c>
      <c r="G12" s="7"/>
      <c r="H12" s="7"/>
      <c r="I12" s="192">
        <f t="shared" si="1"/>
        <v>0</v>
      </c>
      <c r="J12" s="143"/>
      <c r="K12" s="283"/>
    </row>
    <row r="13" spans="1:11" s="144" customFormat="1" ht="45.75" hidden="1" customHeight="1" thickBot="1">
      <c r="A13" s="145"/>
      <c r="B13" s="141"/>
      <c r="C13" s="142"/>
      <c r="D13" s="7">
        <v>0</v>
      </c>
      <c r="E13" s="7">
        <v>0</v>
      </c>
      <c r="F13" s="142">
        <f t="shared" si="0"/>
        <v>0</v>
      </c>
      <c r="G13" s="7"/>
      <c r="H13" s="7"/>
      <c r="I13" s="192">
        <f t="shared" si="1"/>
        <v>0</v>
      </c>
      <c r="J13" s="143"/>
      <c r="K13" s="283"/>
    </row>
    <row r="14" spans="1:11" s="144" customFormat="1" ht="45.75" hidden="1" customHeight="1" thickBot="1">
      <c r="A14" s="145"/>
      <c r="B14" s="141"/>
      <c r="C14" s="142"/>
      <c r="D14" s="7">
        <v>0</v>
      </c>
      <c r="E14" s="7">
        <v>0</v>
      </c>
      <c r="F14" s="142">
        <f t="shared" si="0"/>
        <v>0</v>
      </c>
      <c r="G14" s="7"/>
      <c r="H14" s="7"/>
      <c r="I14" s="192">
        <f t="shared" si="1"/>
        <v>0</v>
      </c>
      <c r="J14" s="143"/>
      <c r="K14" s="283"/>
    </row>
    <row r="15" spans="1:11" s="144" customFormat="1" ht="45.75" hidden="1" customHeight="1" thickBot="1">
      <c r="A15" s="145"/>
      <c r="B15" s="141"/>
      <c r="C15" s="142"/>
      <c r="D15" s="7">
        <v>0</v>
      </c>
      <c r="E15" s="7">
        <v>0</v>
      </c>
      <c r="F15" s="142">
        <f t="shared" si="0"/>
        <v>0</v>
      </c>
      <c r="G15" s="7"/>
      <c r="H15" s="7"/>
      <c r="I15" s="192">
        <f t="shared" si="1"/>
        <v>0</v>
      </c>
      <c r="J15" s="143"/>
      <c r="K15" s="283"/>
    </row>
    <row r="16" spans="1:11" s="144" customFormat="1" ht="45.75" hidden="1" customHeight="1" thickBot="1">
      <c r="A16" s="146"/>
      <c r="B16" s="141"/>
      <c r="C16" s="142"/>
      <c r="D16" s="7">
        <v>0</v>
      </c>
      <c r="E16" s="7">
        <v>0</v>
      </c>
      <c r="F16" s="142">
        <f t="shared" si="0"/>
        <v>0</v>
      </c>
      <c r="G16" s="7"/>
      <c r="H16" s="7"/>
      <c r="I16" s="192">
        <f t="shared" si="1"/>
        <v>0</v>
      </c>
      <c r="J16" s="143"/>
      <c r="K16" s="283"/>
    </row>
    <row r="17" spans="1:11" s="144" customFormat="1" ht="45.75" hidden="1" customHeight="1" thickBot="1">
      <c r="A17" s="145"/>
      <c r="B17" s="141"/>
      <c r="C17" s="142"/>
      <c r="D17" s="7">
        <v>0</v>
      </c>
      <c r="E17" s="7">
        <v>0</v>
      </c>
      <c r="F17" s="142">
        <f t="shared" si="0"/>
        <v>0</v>
      </c>
      <c r="G17" s="7"/>
      <c r="H17" s="7"/>
      <c r="I17" s="192">
        <f t="shared" si="1"/>
        <v>0</v>
      </c>
      <c r="J17" s="143"/>
      <c r="K17" s="283"/>
    </row>
    <row r="18" spans="1:11" s="144" customFormat="1" ht="45.75" hidden="1" customHeight="1" thickBot="1">
      <c r="A18" s="147"/>
      <c r="B18" s="141"/>
      <c r="C18" s="142"/>
      <c r="D18" s="7">
        <v>0</v>
      </c>
      <c r="E18" s="7">
        <v>0</v>
      </c>
      <c r="F18" s="142">
        <f t="shared" si="0"/>
        <v>0</v>
      </c>
      <c r="G18" s="7"/>
      <c r="H18" s="7"/>
      <c r="I18" s="192">
        <f t="shared" si="1"/>
        <v>0</v>
      </c>
      <c r="J18" s="143"/>
      <c r="K18" s="283"/>
    </row>
    <row r="19" spans="1:11" s="144" customFormat="1" ht="45.75" hidden="1" customHeight="1" thickBot="1">
      <c r="A19" s="145"/>
      <c r="B19" s="141"/>
      <c r="C19" s="142"/>
      <c r="D19" s="7">
        <v>0</v>
      </c>
      <c r="E19" s="7">
        <v>0</v>
      </c>
      <c r="F19" s="142">
        <f t="shared" si="0"/>
        <v>0</v>
      </c>
      <c r="G19" s="7"/>
      <c r="H19" s="7"/>
      <c r="I19" s="192">
        <f t="shared" si="1"/>
        <v>0</v>
      </c>
      <c r="J19" s="143"/>
      <c r="K19" s="283"/>
    </row>
    <row r="20" spans="1:11" s="144" customFormat="1" ht="45.75" hidden="1" customHeight="1" thickBot="1">
      <c r="A20" s="145"/>
      <c r="B20" s="141"/>
      <c r="C20" s="142"/>
      <c r="D20" s="7">
        <v>0</v>
      </c>
      <c r="E20" s="7">
        <v>0</v>
      </c>
      <c r="F20" s="142">
        <f t="shared" si="0"/>
        <v>0</v>
      </c>
      <c r="G20" s="7"/>
      <c r="H20" s="7"/>
      <c r="I20" s="192">
        <f t="shared" si="1"/>
        <v>0</v>
      </c>
      <c r="J20" s="143"/>
      <c r="K20" s="283"/>
    </row>
    <row r="21" spans="1:11" s="144" customFormat="1" ht="45.75" customHeight="1" thickBot="1">
      <c r="A21" s="145"/>
      <c r="B21" s="141"/>
      <c r="C21" s="142"/>
      <c r="D21" s="7">
        <v>0</v>
      </c>
      <c r="E21" s="7">
        <v>0</v>
      </c>
      <c r="F21" s="142">
        <f t="shared" si="0"/>
        <v>0</v>
      </c>
      <c r="G21" s="7"/>
      <c r="H21" s="7"/>
      <c r="I21" s="192">
        <f t="shared" si="1"/>
        <v>0</v>
      </c>
      <c r="J21" s="143"/>
      <c r="K21" s="283"/>
    </row>
    <row r="22" spans="1:11" s="4" customFormat="1" ht="60" customHeight="1" thickBot="1">
      <c r="A22" s="281" t="s">
        <v>16</v>
      </c>
      <c r="B22" s="282"/>
      <c r="C22" s="20">
        <f t="shared" ref="C22:J22" si="2">SUM(C8:C21)</f>
        <v>16847665696</v>
      </c>
      <c r="D22" s="20">
        <f t="shared" si="2"/>
        <v>0</v>
      </c>
      <c r="E22" s="20">
        <f t="shared" si="2"/>
        <v>0</v>
      </c>
      <c r="F22" s="20">
        <f t="shared" si="2"/>
        <v>16847665696</v>
      </c>
      <c r="G22" s="20">
        <f t="shared" si="2"/>
        <v>0</v>
      </c>
      <c r="H22" s="20">
        <f t="shared" si="2"/>
        <v>0</v>
      </c>
      <c r="I22" s="192">
        <f t="shared" si="2"/>
        <v>16847665696</v>
      </c>
      <c r="J22" s="20">
        <f t="shared" si="2"/>
        <v>10808</v>
      </c>
      <c r="K22" s="283"/>
    </row>
    <row r="23" spans="1:11">
      <c r="K23" s="283"/>
    </row>
  </sheetData>
  <mergeCells count="13">
    <mergeCell ref="I6:I7"/>
    <mergeCell ref="J6:J7"/>
    <mergeCell ref="K1:K23"/>
    <mergeCell ref="A22:B22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22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425781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189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144" customFormat="1" ht="48.75" customHeight="1" thickBot="1">
      <c r="A8" s="28"/>
      <c r="B8" s="141"/>
      <c r="C8" s="7"/>
      <c r="D8" s="7">
        <v>0</v>
      </c>
      <c r="E8" s="7">
        <v>0</v>
      </c>
      <c r="F8" s="7">
        <f t="shared" ref="F8:F21" si="0">C8+E8-D8</f>
        <v>0</v>
      </c>
      <c r="G8" s="7"/>
      <c r="H8" s="7"/>
      <c r="I8" s="192">
        <f t="shared" ref="I8:I21" si="1">F8+H8-G8</f>
        <v>0</v>
      </c>
      <c r="J8" s="143"/>
      <c r="K8" s="283"/>
    </row>
    <row r="9" spans="1:11" s="144" customFormat="1" ht="45.75" customHeight="1" thickBot="1">
      <c r="A9" s="28"/>
      <c r="B9" s="141"/>
      <c r="C9" s="7"/>
      <c r="D9" s="7">
        <v>0</v>
      </c>
      <c r="E9" s="7">
        <v>0</v>
      </c>
      <c r="F9" s="7">
        <f t="shared" si="0"/>
        <v>0</v>
      </c>
      <c r="G9" s="7"/>
      <c r="H9" s="7"/>
      <c r="I9" s="192">
        <f t="shared" si="1"/>
        <v>0</v>
      </c>
      <c r="J9" s="143"/>
      <c r="K9" s="283"/>
    </row>
    <row r="10" spans="1:11" s="144" customFormat="1" ht="45.75" customHeight="1" thickBot="1">
      <c r="A10" s="28"/>
      <c r="B10" s="141"/>
      <c r="C10" s="7"/>
      <c r="D10" s="7">
        <v>0</v>
      </c>
      <c r="E10" s="7">
        <v>0</v>
      </c>
      <c r="F10" s="7">
        <f t="shared" si="0"/>
        <v>0</v>
      </c>
      <c r="G10" s="7"/>
      <c r="H10" s="7"/>
      <c r="I10" s="192">
        <f t="shared" si="1"/>
        <v>0</v>
      </c>
      <c r="J10" s="143"/>
      <c r="K10" s="283"/>
    </row>
    <row r="11" spans="1:11" s="144" customFormat="1" ht="45.75" customHeight="1" thickBot="1">
      <c r="A11" s="28"/>
      <c r="B11" s="141"/>
      <c r="C11" s="7"/>
      <c r="D11" s="7">
        <v>0</v>
      </c>
      <c r="E11" s="7">
        <v>0</v>
      </c>
      <c r="F11" s="7">
        <f t="shared" si="0"/>
        <v>0</v>
      </c>
      <c r="G11" s="7"/>
      <c r="H11" s="7"/>
      <c r="I11" s="192">
        <f t="shared" si="1"/>
        <v>0</v>
      </c>
      <c r="J11" s="143"/>
      <c r="K11" s="283"/>
    </row>
    <row r="12" spans="1:11" s="144" customFormat="1" ht="45.75" customHeight="1" thickBot="1">
      <c r="A12" s="28"/>
      <c r="B12" s="141"/>
      <c r="C12" s="7"/>
      <c r="D12" s="7">
        <v>0</v>
      </c>
      <c r="E12" s="7">
        <v>0</v>
      </c>
      <c r="F12" s="7">
        <f t="shared" si="0"/>
        <v>0</v>
      </c>
      <c r="G12" s="7"/>
      <c r="H12" s="7"/>
      <c r="I12" s="192">
        <f t="shared" si="1"/>
        <v>0</v>
      </c>
      <c r="J12" s="143"/>
      <c r="K12" s="283"/>
    </row>
    <row r="13" spans="1:11" s="144" customFormat="1" ht="45.75" customHeight="1" thickBot="1">
      <c r="A13" s="28"/>
      <c r="B13" s="141"/>
      <c r="C13" s="7"/>
      <c r="D13" s="7">
        <v>0</v>
      </c>
      <c r="E13" s="7">
        <v>0</v>
      </c>
      <c r="F13" s="7">
        <f t="shared" si="0"/>
        <v>0</v>
      </c>
      <c r="G13" s="7"/>
      <c r="H13" s="7"/>
      <c r="I13" s="192">
        <f t="shared" si="1"/>
        <v>0</v>
      </c>
      <c r="J13" s="143"/>
      <c r="K13" s="283"/>
    </row>
    <row r="14" spans="1:11" s="144" customFormat="1" ht="45.75" customHeight="1" thickBot="1">
      <c r="A14" s="28"/>
      <c r="B14" s="141"/>
      <c r="C14" s="7"/>
      <c r="D14" s="7">
        <v>0</v>
      </c>
      <c r="E14" s="7">
        <v>0</v>
      </c>
      <c r="F14" s="7">
        <f t="shared" si="0"/>
        <v>0</v>
      </c>
      <c r="G14" s="7"/>
      <c r="H14" s="7"/>
      <c r="I14" s="192">
        <f t="shared" si="1"/>
        <v>0</v>
      </c>
      <c r="J14" s="143"/>
      <c r="K14" s="283"/>
    </row>
    <row r="15" spans="1:11" s="144" customFormat="1" ht="45.75" customHeight="1" thickBot="1">
      <c r="A15" s="28"/>
      <c r="B15" s="141"/>
      <c r="C15" s="7"/>
      <c r="D15" s="7">
        <v>0</v>
      </c>
      <c r="E15" s="7">
        <v>0</v>
      </c>
      <c r="F15" s="7">
        <f t="shared" si="0"/>
        <v>0</v>
      </c>
      <c r="G15" s="7"/>
      <c r="H15" s="7"/>
      <c r="I15" s="192">
        <f t="shared" si="1"/>
        <v>0</v>
      </c>
      <c r="J15" s="143"/>
      <c r="K15" s="283"/>
    </row>
    <row r="16" spans="1:11" s="144" customFormat="1" ht="45.75" customHeight="1" thickBot="1">
      <c r="A16" s="28"/>
      <c r="B16" s="141"/>
      <c r="C16" s="7"/>
      <c r="D16" s="7">
        <v>0</v>
      </c>
      <c r="E16" s="7">
        <v>0</v>
      </c>
      <c r="F16" s="7">
        <f t="shared" si="0"/>
        <v>0</v>
      </c>
      <c r="G16" s="7"/>
      <c r="H16" s="7"/>
      <c r="I16" s="192">
        <f t="shared" si="1"/>
        <v>0</v>
      </c>
      <c r="J16" s="143"/>
      <c r="K16" s="283"/>
    </row>
    <row r="17" spans="1:11" s="144" customFormat="1" ht="45.75" customHeight="1" thickBot="1">
      <c r="A17" s="28"/>
      <c r="B17" s="141"/>
      <c r="C17" s="7"/>
      <c r="D17" s="7">
        <v>0</v>
      </c>
      <c r="E17" s="7">
        <v>0</v>
      </c>
      <c r="F17" s="7">
        <f t="shared" si="0"/>
        <v>0</v>
      </c>
      <c r="G17" s="7"/>
      <c r="H17" s="7"/>
      <c r="I17" s="192">
        <f t="shared" si="1"/>
        <v>0</v>
      </c>
      <c r="J17" s="143"/>
      <c r="K17" s="283"/>
    </row>
    <row r="18" spans="1:11" s="144" customFormat="1" ht="45.75" customHeight="1" thickBot="1">
      <c r="A18" s="28"/>
      <c r="B18" s="141"/>
      <c r="C18" s="7"/>
      <c r="D18" s="7">
        <v>0</v>
      </c>
      <c r="E18" s="7">
        <v>0</v>
      </c>
      <c r="F18" s="7">
        <f t="shared" si="0"/>
        <v>0</v>
      </c>
      <c r="G18" s="7"/>
      <c r="H18" s="7"/>
      <c r="I18" s="192">
        <f t="shared" si="1"/>
        <v>0</v>
      </c>
      <c r="J18" s="143"/>
      <c r="K18" s="283"/>
    </row>
    <row r="19" spans="1:11" s="144" customFormat="1" ht="45.75" customHeight="1" thickBot="1">
      <c r="A19" s="28"/>
      <c r="B19" s="141"/>
      <c r="C19" s="7"/>
      <c r="D19" s="7">
        <v>0</v>
      </c>
      <c r="E19" s="7">
        <v>0</v>
      </c>
      <c r="F19" s="7">
        <f t="shared" si="0"/>
        <v>0</v>
      </c>
      <c r="G19" s="7"/>
      <c r="H19" s="7"/>
      <c r="I19" s="192">
        <f t="shared" si="1"/>
        <v>0</v>
      </c>
      <c r="J19" s="143"/>
      <c r="K19" s="283"/>
    </row>
    <row r="20" spans="1:11" s="144" customFormat="1" ht="45.75" customHeight="1" thickBot="1">
      <c r="A20" s="28"/>
      <c r="B20" s="141"/>
      <c r="C20" s="7"/>
      <c r="D20" s="7">
        <v>0</v>
      </c>
      <c r="E20" s="7">
        <v>0</v>
      </c>
      <c r="F20" s="7">
        <f t="shared" si="0"/>
        <v>0</v>
      </c>
      <c r="G20" s="7"/>
      <c r="H20" s="7"/>
      <c r="I20" s="192">
        <f t="shared" si="1"/>
        <v>0</v>
      </c>
      <c r="J20" s="143"/>
      <c r="K20" s="283"/>
    </row>
    <row r="21" spans="1:11" s="144" customFormat="1" ht="45.75" customHeight="1" thickBot="1">
      <c r="A21" s="28"/>
      <c r="B21" s="141"/>
      <c r="C21" s="7"/>
      <c r="D21" s="7">
        <v>0</v>
      </c>
      <c r="E21" s="7">
        <v>0</v>
      </c>
      <c r="F21" s="7">
        <f t="shared" si="0"/>
        <v>0</v>
      </c>
      <c r="G21" s="7"/>
      <c r="H21" s="7"/>
      <c r="I21" s="192">
        <f t="shared" si="1"/>
        <v>0</v>
      </c>
      <c r="J21" s="143"/>
      <c r="K21" s="283"/>
    </row>
    <row r="22" spans="1:11" s="4" customFormat="1" ht="60" customHeight="1" thickBot="1">
      <c r="A22" s="281" t="s">
        <v>16</v>
      </c>
      <c r="B22" s="282"/>
      <c r="C22" s="20">
        <f t="shared" ref="C22:J22" si="2">SUM(C8:C21)</f>
        <v>0</v>
      </c>
      <c r="D22" s="20">
        <f t="shared" si="2"/>
        <v>0</v>
      </c>
      <c r="E22" s="20">
        <f t="shared" si="2"/>
        <v>0</v>
      </c>
      <c r="F22" s="20">
        <f t="shared" si="2"/>
        <v>0</v>
      </c>
      <c r="G22" s="20">
        <f t="shared" si="2"/>
        <v>0</v>
      </c>
      <c r="H22" s="20">
        <f t="shared" si="2"/>
        <v>0</v>
      </c>
      <c r="I22" s="192">
        <f t="shared" si="2"/>
        <v>0</v>
      </c>
      <c r="J22" s="20">
        <f t="shared" si="2"/>
        <v>0</v>
      </c>
      <c r="K22" s="183"/>
    </row>
  </sheetData>
  <mergeCells count="13">
    <mergeCell ref="A22:B22"/>
    <mergeCell ref="I6:I7"/>
    <mergeCell ref="J6:J7"/>
    <mergeCell ref="K1:K21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6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3.57031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12" t="str">
        <f>'اطلاعات اولیه'!F7</f>
        <v>اردیبهشت1402</v>
      </c>
      <c r="K2" s="283"/>
    </row>
    <row r="3" spans="1:11" ht="48.75" customHeight="1">
      <c r="A3" s="22"/>
      <c r="B3" s="285" t="s">
        <v>155</v>
      </c>
      <c r="C3" s="285"/>
      <c r="D3" s="285"/>
      <c r="E3" s="285"/>
      <c r="F3" s="285"/>
      <c r="G3" s="285"/>
      <c r="H3" s="23"/>
      <c r="I3" s="13" t="s">
        <v>1</v>
      </c>
      <c r="J3" s="14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17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/>
      <c r="B8" s="6"/>
      <c r="C8" s="8"/>
      <c r="D8" s="18">
        <v>0</v>
      </c>
      <c r="E8" s="18">
        <v>0</v>
      </c>
      <c r="F8" s="8">
        <f t="shared" ref="F8:F14" si="0">C8+E8-D8</f>
        <v>0</v>
      </c>
      <c r="G8" s="7"/>
      <c r="H8" s="7"/>
      <c r="I8" s="192">
        <f t="shared" ref="I8:I14" si="1">F8+H8-G8</f>
        <v>0</v>
      </c>
      <c r="J8" s="8"/>
      <c r="K8" s="283"/>
    </row>
    <row r="9" spans="1:11" s="4" customFormat="1" ht="69" customHeight="1" thickBot="1">
      <c r="A9" s="25"/>
      <c r="B9" s="6"/>
      <c r="C9" s="36"/>
      <c r="D9" s="18">
        <v>0</v>
      </c>
      <c r="E9" s="18">
        <v>0</v>
      </c>
      <c r="F9" s="36">
        <f t="shared" si="0"/>
        <v>0</v>
      </c>
      <c r="G9" s="9"/>
      <c r="H9" s="9"/>
      <c r="I9" s="192">
        <f t="shared" si="1"/>
        <v>0</v>
      </c>
      <c r="J9" s="18"/>
      <c r="K9" s="283"/>
    </row>
    <row r="10" spans="1:11" s="4" customFormat="1" ht="69" customHeight="1" thickBot="1">
      <c r="A10" s="25"/>
      <c r="B10" s="6"/>
      <c r="C10" s="18"/>
      <c r="D10" s="18">
        <v>0</v>
      </c>
      <c r="E10" s="18">
        <v>0</v>
      </c>
      <c r="F10" s="18">
        <f t="shared" si="0"/>
        <v>0</v>
      </c>
      <c r="G10" s="9"/>
      <c r="H10" s="9"/>
      <c r="I10" s="192">
        <f t="shared" si="1"/>
        <v>0</v>
      </c>
      <c r="J10" s="18"/>
      <c r="K10" s="283"/>
    </row>
    <row r="11" spans="1:11" s="4" customFormat="1" ht="69" customHeight="1" thickBot="1">
      <c r="A11" s="25"/>
      <c r="B11" s="32"/>
      <c r="C11" s="36"/>
      <c r="D11" s="18">
        <v>0</v>
      </c>
      <c r="E11" s="18">
        <v>0</v>
      </c>
      <c r="F11" s="36">
        <f t="shared" si="0"/>
        <v>0</v>
      </c>
      <c r="G11" s="9"/>
      <c r="H11" s="9"/>
      <c r="I11" s="192">
        <f t="shared" si="1"/>
        <v>0</v>
      </c>
      <c r="J11" s="18"/>
      <c r="K11" s="283"/>
    </row>
    <row r="12" spans="1:11" s="4" customFormat="1" ht="69" customHeight="1" thickBot="1">
      <c r="A12" s="25"/>
      <c r="B12" s="32"/>
      <c r="C12" s="18"/>
      <c r="D12" s="18">
        <v>0</v>
      </c>
      <c r="E12" s="18">
        <v>0</v>
      </c>
      <c r="F12" s="18">
        <f t="shared" si="0"/>
        <v>0</v>
      </c>
      <c r="G12" s="9"/>
      <c r="H12" s="9"/>
      <c r="I12" s="192">
        <f t="shared" si="1"/>
        <v>0</v>
      </c>
      <c r="J12" s="36"/>
      <c r="K12" s="283"/>
    </row>
    <row r="13" spans="1:11" s="4" customFormat="1" ht="69" customHeight="1" thickBot="1">
      <c r="A13" s="25"/>
      <c r="B13" s="32"/>
      <c r="C13" s="18"/>
      <c r="D13" s="18">
        <v>0</v>
      </c>
      <c r="E13" s="18">
        <v>0</v>
      </c>
      <c r="F13" s="18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69" customHeight="1" thickBot="1">
      <c r="A14" s="25"/>
      <c r="B14" s="32"/>
      <c r="C14" s="18"/>
      <c r="D14" s="18">
        <v>0</v>
      </c>
      <c r="E14" s="18">
        <v>0</v>
      </c>
      <c r="F14" s="18">
        <f t="shared" si="0"/>
        <v>0</v>
      </c>
      <c r="G14" s="9"/>
      <c r="H14" s="9"/>
      <c r="I14" s="192">
        <f t="shared" si="1"/>
        <v>0</v>
      </c>
      <c r="J14" s="36"/>
      <c r="K14" s="283"/>
    </row>
    <row r="15" spans="1:11" s="4" customFormat="1" ht="94.5" customHeight="1" thickBot="1">
      <c r="A15" s="296" t="s">
        <v>16</v>
      </c>
      <c r="B15" s="297"/>
      <c r="C15" s="20">
        <f>SUM(C8:C14)</f>
        <v>0</v>
      </c>
      <c r="D15" s="20">
        <f t="shared" ref="D15:J15" si="2">SUM(D8:D14)</f>
        <v>0</v>
      </c>
      <c r="E15" s="20">
        <f t="shared" si="2"/>
        <v>0</v>
      </c>
      <c r="F15" s="20">
        <f t="shared" si="2"/>
        <v>0</v>
      </c>
      <c r="G15" s="20">
        <f t="shared" si="2"/>
        <v>0</v>
      </c>
      <c r="H15" s="20">
        <f t="shared" si="2"/>
        <v>0</v>
      </c>
      <c r="I15" s="192">
        <f t="shared" si="2"/>
        <v>0</v>
      </c>
      <c r="J15" s="37">
        <f t="shared" si="2"/>
        <v>0</v>
      </c>
      <c r="K15" s="283"/>
    </row>
    <row r="16" spans="1:11" ht="18.75" thickTop="1"/>
  </sheetData>
  <mergeCells count="13">
    <mergeCell ref="I6:I7"/>
    <mergeCell ref="J6:J7"/>
    <mergeCell ref="A15:B15"/>
    <mergeCell ref="K1:K15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17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710937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9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32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/>
      <c r="B8" s="6"/>
      <c r="C8" s="18"/>
      <c r="D8" s="7">
        <v>0</v>
      </c>
      <c r="E8" s="7">
        <v>0</v>
      </c>
      <c r="F8" s="18">
        <f t="shared" ref="F8:F16" si="0">C8+E8-D8</f>
        <v>0</v>
      </c>
      <c r="G8" s="7"/>
      <c r="H8" s="7"/>
      <c r="I8" s="192">
        <f t="shared" ref="I8:I16" si="1">F8+H8-G8</f>
        <v>0</v>
      </c>
      <c r="J8" s="18"/>
      <c r="K8" s="283"/>
    </row>
    <row r="9" spans="1:11" s="4" customFormat="1" ht="69" customHeight="1" thickBot="1">
      <c r="A9" s="25"/>
      <c r="B9" s="32"/>
      <c r="C9" s="18"/>
      <c r="D9" s="7">
        <v>0</v>
      </c>
      <c r="E9" s="7">
        <v>0</v>
      </c>
      <c r="F9" s="18">
        <f t="shared" si="0"/>
        <v>0</v>
      </c>
      <c r="G9" s="9"/>
      <c r="H9" s="9"/>
      <c r="I9" s="192">
        <f t="shared" si="1"/>
        <v>0</v>
      </c>
      <c r="J9" s="18"/>
      <c r="K9" s="283"/>
    </row>
    <row r="10" spans="1:11" s="4" customFormat="1" ht="69" customHeight="1" thickBot="1">
      <c r="A10" s="25"/>
      <c r="B10" s="32"/>
      <c r="C10" s="18"/>
      <c r="D10" s="7">
        <v>0</v>
      </c>
      <c r="E10" s="7">
        <v>0</v>
      </c>
      <c r="F10" s="18">
        <f t="shared" si="0"/>
        <v>0</v>
      </c>
      <c r="G10" s="9"/>
      <c r="H10" s="9"/>
      <c r="I10" s="192">
        <f t="shared" si="1"/>
        <v>0</v>
      </c>
      <c r="J10" s="18"/>
      <c r="K10" s="283"/>
    </row>
    <row r="11" spans="1:11" s="4" customFormat="1" ht="69" customHeight="1" thickBot="1">
      <c r="A11" s="25"/>
      <c r="B11" s="32"/>
      <c r="C11" s="18"/>
      <c r="D11" s="7">
        <v>0</v>
      </c>
      <c r="E11" s="7">
        <v>0</v>
      </c>
      <c r="F11" s="18">
        <f t="shared" si="0"/>
        <v>0</v>
      </c>
      <c r="G11" s="9"/>
      <c r="H11" s="9"/>
      <c r="I11" s="192">
        <f t="shared" si="1"/>
        <v>0</v>
      </c>
      <c r="J11" s="18"/>
      <c r="K11" s="283"/>
    </row>
    <row r="12" spans="1:11" s="4" customFormat="1" ht="69" customHeight="1" thickBot="1">
      <c r="A12" s="25"/>
      <c r="B12" s="32"/>
      <c r="C12" s="18"/>
      <c r="D12" s="7">
        <v>0</v>
      </c>
      <c r="E12" s="7">
        <v>0</v>
      </c>
      <c r="F12" s="18">
        <f t="shared" si="0"/>
        <v>0</v>
      </c>
      <c r="G12" s="9"/>
      <c r="H12" s="9"/>
      <c r="I12" s="192">
        <f t="shared" si="1"/>
        <v>0</v>
      </c>
      <c r="J12" s="18"/>
      <c r="K12" s="283"/>
    </row>
    <row r="13" spans="1:11" s="4" customFormat="1" ht="69" customHeight="1" thickBot="1">
      <c r="A13" s="25"/>
      <c r="B13" s="32"/>
      <c r="C13" s="18"/>
      <c r="D13" s="7">
        <v>0</v>
      </c>
      <c r="E13" s="7">
        <v>0</v>
      </c>
      <c r="F13" s="18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69" customHeight="1" thickBot="1">
      <c r="A14" s="25"/>
      <c r="B14" s="32"/>
      <c r="C14" s="18"/>
      <c r="D14" s="7">
        <v>0</v>
      </c>
      <c r="E14" s="7">
        <v>0</v>
      </c>
      <c r="F14" s="18">
        <f t="shared" si="0"/>
        <v>0</v>
      </c>
      <c r="G14" s="9"/>
      <c r="H14" s="9"/>
      <c r="I14" s="192">
        <f t="shared" si="1"/>
        <v>0</v>
      </c>
      <c r="J14" s="18"/>
      <c r="K14" s="283"/>
    </row>
    <row r="15" spans="1:11" s="4" customFormat="1" ht="69" customHeight="1" thickBot="1">
      <c r="A15" s="25"/>
      <c r="B15" s="32"/>
      <c r="C15" s="18"/>
      <c r="D15" s="7">
        <v>0</v>
      </c>
      <c r="E15" s="7">
        <v>0</v>
      </c>
      <c r="F15" s="18">
        <f t="shared" si="0"/>
        <v>0</v>
      </c>
      <c r="G15" s="9"/>
      <c r="H15" s="9"/>
      <c r="I15" s="192">
        <f t="shared" si="1"/>
        <v>0</v>
      </c>
      <c r="J15" s="18"/>
      <c r="K15" s="283"/>
    </row>
    <row r="16" spans="1:11" s="4" customFormat="1" ht="69" customHeight="1" thickBot="1">
      <c r="A16" s="25"/>
      <c r="B16" s="6"/>
      <c r="C16" s="18"/>
      <c r="D16" s="7">
        <v>0</v>
      </c>
      <c r="E16" s="7">
        <v>0</v>
      </c>
      <c r="F16" s="18">
        <f t="shared" si="0"/>
        <v>0</v>
      </c>
      <c r="G16" s="9"/>
      <c r="H16" s="9"/>
      <c r="I16" s="192">
        <f t="shared" si="1"/>
        <v>0</v>
      </c>
      <c r="J16" s="18"/>
      <c r="K16" s="283"/>
    </row>
    <row r="17" spans="1:11" s="4" customFormat="1" ht="94.5" customHeight="1" thickBot="1">
      <c r="A17" s="281" t="s">
        <v>16</v>
      </c>
      <c r="B17" s="282"/>
      <c r="C17" s="20">
        <f t="shared" ref="C17:J17" si="2">SUM(C8:C16)</f>
        <v>0</v>
      </c>
      <c r="D17" s="20">
        <f t="shared" si="2"/>
        <v>0</v>
      </c>
      <c r="E17" s="20">
        <f t="shared" si="2"/>
        <v>0</v>
      </c>
      <c r="F17" s="20">
        <f t="shared" si="2"/>
        <v>0</v>
      </c>
      <c r="G17" s="20">
        <f t="shared" si="2"/>
        <v>0</v>
      </c>
      <c r="H17" s="20">
        <f t="shared" si="2"/>
        <v>0</v>
      </c>
      <c r="I17" s="192">
        <f t="shared" si="2"/>
        <v>0</v>
      </c>
      <c r="J17" s="20">
        <f t="shared" si="2"/>
        <v>0</v>
      </c>
      <c r="K17" s="176"/>
    </row>
  </sheetData>
  <mergeCells count="13">
    <mergeCell ref="K1:K16"/>
    <mergeCell ref="I6:I7"/>
    <mergeCell ref="J6:J7"/>
    <mergeCell ref="A17:B17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17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710937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33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/>
      <c r="B8" s="6"/>
      <c r="C8" s="8"/>
      <c r="D8" s="7">
        <v>0</v>
      </c>
      <c r="E8" s="7">
        <v>0</v>
      </c>
      <c r="F8" s="8">
        <f t="shared" ref="F8:F16" si="0">C8+E8-D8</f>
        <v>0</v>
      </c>
      <c r="G8" s="7"/>
      <c r="H8" s="7"/>
      <c r="I8" s="192">
        <f t="shared" ref="I8:I16" si="1">F8+H8-G8</f>
        <v>0</v>
      </c>
      <c r="J8" s="8">
        <v>0</v>
      </c>
      <c r="K8" s="283"/>
    </row>
    <row r="9" spans="1:11" s="4" customFormat="1" ht="69" customHeight="1" thickBot="1">
      <c r="A9" s="25"/>
      <c r="B9" s="6"/>
      <c r="C9" s="8"/>
      <c r="D9" s="7">
        <v>0</v>
      </c>
      <c r="E9" s="7">
        <v>0</v>
      </c>
      <c r="F9" s="8">
        <f t="shared" si="0"/>
        <v>0</v>
      </c>
      <c r="G9" s="9"/>
      <c r="H9" s="9"/>
      <c r="I9" s="192">
        <f t="shared" si="1"/>
        <v>0</v>
      </c>
      <c r="J9" s="18"/>
      <c r="K9" s="283"/>
    </row>
    <row r="10" spans="1:11" s="4" customFormat="1" ht="69" customHeight="1" thickBot="1">
      <c r="A10" s="25"/>
      <c r="B10" s="6"/>
      <c r="C10" s="8"/>
      <c r="D10" s="7">
        <v>0</v>
      </c>
      <c r="E10" s="7">
        <v>0</v>
      </c>
      <c r="F10" s="8">
        <f t="shared" si="0"/>
        <v>0</v>
      </c>
      <c r="G10" s="9"/>
      <c r="H10" s="9"/>
      <c r="I10" s="192">
        <f t="shared" si="1"/>
        <v>0</v>
      </c>
      <c r="J10" s="18"/>
      <c r="K10" s="283"/>
    </row>
    <row r="11" spans="1:11" s="4" customFormat="1" ht="69" customHeight="1" thickBot="1">
      <c r="A11" s="25"/>
      <c r="B11" s="6"/>
      <c r="C11" s="8"/>
      <c r="D11" s="7">
        <v>0</v>
      </c>
      <c r="E11" s="7">
        <v>0</v>
      </c>
      <c r="F11" s="8">
        <f t="shared" si="0"/>
        <v>0</v>
      </c>
      <c r="G11" s="9"/>
      <c r="H11" s="9"/>
      <c r="I11" s="192">
        <f t="shared" si="1"/>
        <v>0</v>
      </c>
      <c r="J11" s="18"/>
      <c r="K11" s="283"/>
    </row>
    <row r="12" spans="1:11" s="4" customFormat="1" ht="69" customHeight="1" thickBot="1">
      <c r="A12" s="25"/>
      <c r="B12" s="6"/>
      <c r="C12" s="8"/>
      <c r="D12" s="7">
        <v>0</v>
      </c>
      <c r="E12" s="7">
        <v>0</v>
      </c>
      <c r="F12" s="8">
        <f t="shared" si="0"/>
        <v>0</v>
      </c>
      <c r="G12" s="9"/>
      <c r="H12" s="9"/>
      <c r="I12" s="192">
        <f t="shared" si="1"/>
        <v>0</v>
      </c>
      <c r="J12" s="18"/>
      <c r="K12" s="283"/>
    </row>
    <row r="13" spans="1:11" s="4" customFormat="1" ht="69" customHeight="1" thickBot="1">
      <c r="A13" s="25"/>
      <c r="B13" s="6"/>
      <c r="C13" s="8"/>
      <c r="D13" s="7">
        <v>0</v>
      </c>
      <c r="E13" s="7">
        <v>0</v>
      </c>
      <c r="F13" s="8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69" customHeight="1" thickBot="1">
      <c r="A14" s="25"/>
      <c r="B14" s="6"/>
      <c r="C14" s="8"/>
      <c r="D14" s="7">
        <v>0</v>
      </c>
      <c r="E14" s="7">
        <v>0</v>
      </c>
      <c r="F14" s="8">
        <f t="shared" si="0"/>
        <v>0</v>
      </c>
      <c r="G14" s="9"/>
      <c r="H14" s="9"/>
      <c r="I14" s="192">
        <f t="shared" si="1"/>
        <v>0</v>
      </c>
      <c r="J14" s="18"/>
      <c r="K14" s="283"/>
    </row>
    <row r="15" spans="1:11" s="4" customFormat="1" ht="69" customHeight="1" thickBot="1">
      <c r="A15" s="25"/>
      <c r="B15" s="6"/>
      <c r="C15" s="8"/>
      <c r="D15" s="7">
        <v>0</v>
      </c>
      <c r="E15" s="7">
        <v>0</v>
      </c>
      <c r="F15" s="8">
        <f t="shared" si="0"/>
        <v>0</v>
      </c>
      <c r="G15" s="9"/>
      <c r="H15" s="9"/>
      <c r="I15" s="192">
        <f t="shared" si="1"/>
        <v>0</v>
      </c>
      <c r="J15" s="18"/>
      <c r="K15" s="283"/>
    </row>
    <row r="16" spans="1:11" s="4" customFormat="1" ht="69" customHeight="1" thickBot="1">
      <c r="A16" s="25"/>
      <c r="B16" s="6"/>
      <c r="C16" s="8"/>
      <c r="D16" s="7">
        <v>0</v>
      </c>
      <c r="E16" s="7">
        <v>0</v>
      </c>
      <c r="F16" s="8">
        <f t="shared" si="0"/>
        <v>0</v>
      </c>
      <c r="G16" s="9"/>
      <c r="H16" s="9"/>
      <c r="I16" s="192">
        <f t="shared" si="1"/>
        <v>0</v>
      </c>
      <c r="J16" s="18"/>
      <c r="K16" s="283"/>
    </row>
    <row r="17" spans="1:11" s="4" customFormat="1" ht="94.5" customHeight="1" thickBot="1">
      <c r="A17" s="281" t="s">
        <v>16</v>
      </c>
      <c r="B17" s="282"/>
      <c r="C17" s="20">
        <f t="shared" ref="C17:J17" si="2">SUM(C8:C16)</f>
        <v>0</v>
      </c>
      <c r="D17" s="20">
        <f t="shared" si="2"/>
        <v>0</v>
      </c>
      <c r="E17" s="20">
        <f t="shared" si="2"/>
        <v>0</v>
      </c>
      <c r="F17" s="20">
        <f t="shared" si="2"/>
        <v>0</v>
      </c>
      <c r="G17" s="20">
        <f t="shared" si="2"/>
        <v>0</v>
      </c>
      <c r="H17" s="20">
        <f t="shared" si="2"/>
        <v>0</v>
      </c>
      <c r="I17" s="192">
        <f t="shared" si="2"/>
        <v>0</v>
      </c>
      <c r="J17" s="20">
        <f t="shared" si="2"/>
        <v>0</v>
      </c>
      <c r="K17" s="176"/>
    </row>
  </sheetData>
  <mergeCells count="13">
    <mergeCell ref="K1:K16"/>
    <mergeCell ref="I6:I7"/>
    <mergeCell ref="J6:J7"/>
    <mergeCell ref="A17:B17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23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710937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customHeight="1" thickBot="1">
      <c r="K1" s="340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340"/>
    </row>
    <row r="3" spans="1:11" ht="48.75" customHeight="1">
      <c r="A3" s="22"/>
      <c r="B3" s="285" t="s">
        <v>153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340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340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340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340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340"/>
    </row>
    <row r="8" spans="1:11" s="4" customFormat="1" ht="64.5" customHeight="1" thickBot="1">
      <c r="A8" s="33" t="s">
        <v>246</v>
      </c>
      <c r="B8" s="6"/>
      <c r="C8" s="18">
        <v>1151976040</v>
      </c>
      <c r="D8" s="7">
        <v>0</v>
      </c>
      <c r="E8" s="7">
        <v>0</v>
      </c>
      <c r="F8" s="18">
        <f t="shared" ref="F8:F17" si="0">C8+E8-D8</f>
        <v>1151976040</v>
      </c>
      <c r="G8" s="7"/>
      <c r="H8" s="7"/>
      <c r="I8" s="192">
        <f t="shared" ref="I8:I17" si="1">F8+H8-G8</f>
        <v>1151976040</v>
      </c>
      <c r="J8" s="8">
        <v>0</v>
      </c>
      <c r="K8" s="340"/>
    </row>
    <row r="9" spans="1:11" s="4" customFormat="1" ht="64.5" customHeight="1" thickBot="1">
      <c r="A9" s="33" t="s">
        <v>247</v>
      </c>
      <c r="B9" s="6"/>
      <c r="C9" s="18">
        <v>11006030859</v>
      </c>
      <c r="D9" s="7">
        <v>0</v>
      </c>
      <c r="E9" s="7">
        <v>0</v>
      </c>
      <c r="F9" s="18">
        <f t="shared" si="0"/>
        <v>11006030859</v>
      </c>
      <c r="G9" s="9"/>
      <c r="H9" s="9"/>
      <c r="I9" s="192">
        <f t="shared" si="1"/>
        <v>11006030859</v>
      </c>
      <c r="J9" s="18"/>
      <c r="K9" s="340"/>
    </row>
    <row r="10" spans="1:11" s="4" customFormat="1" ht="64.5" hidden="1" customHeight="1" thickBot="1">
      <c r="A10" s="33"/>
      <c r="B10" s="6"/>
      <c r="C10" s="18"/>
      <c r="D10" s="7">
        <v>0</v>
      </c>
      <c r="E10" s="7">
        <v>0</v>
      </c>
      <c r="F10" s="18">
        <f t="shared" si="0"/>
        <v>0</v>
      </c>
      <c r="G10" s="9"/>
      <c r="H10" s="9"/>
      <c r="I10" s="192">
        <f t="shared" si="1"/>
        <v>0</v>
      </c>
      <c r="J10" s="18"/>
      <c r="K10" s="340"/>
    </row>
    <row r="11" spans="1:11" s="4" customFormat="1" ht="64.5" hidden="1" customHeight="1" thickBot="1">
      <c r="A11" s="33"/>
      <c r="B11" s="6"/>
      <c r="C11" s="18"/>
      <c r="D11" s="7">
        <v>0</v>
      </c>
      <c r="E11" s="7">
        <v>0</v>
      </c>
      <c r="F11" s="18">
        <f t="shared" si="0"/>
        <v>0</v>
      </c>
      <c r="G11" s="9"/>
      <c r="H11" s="9"/>
      <c r="I11" s="192">
        <f t="shared" si="1"/>
        <v>0</v>
      </c>
      <c r="J11" s="18"/>
      <c r="K11" s="340"/>
    </row>
    <row r="12" spans="1:11" s="4" customFormat="1" ht="64.5" hidden="1" customHeight="1" thickBot="1">
      <c r="A12" s="33"/>
      <c r="B12" s="6"/>
      <c r="C12" s="18"/>
      <c r="D12" s="7">
        <v>0</v>
      </c>
      <c r="E12" s="7">
        <v>0</v>
      </c>
      <c r="F12" s="18">
        <f t="shared" si="0"/>
        <v>0</v>
      </c>
      <c r="G12" s="9"/>
      <c r="H12" s="9"/>
      <c r="I12" s="192">
        <f t="shared" si="1"/>
        <v>0</v>
      </c>
      <c r="J12" s="18"/>
      <c r="K12" s="340"/>
    </row>
    <row r="13" spans="1:11" s="4" customFormat="1" ht="64.5" hidden="1" customHeight="1" thickBot="1">
      <c r="A13" s="33"/>
      <c r="B13" s="6"/>
      <c r="C13" s="18"/>
      <c r="D13" s="7">
        <v>0</v>
      </c>
      <c r="E13" s="7">
        <v>0</v>
      </c>
      <c r="F13" s="18">
        <f t="shared" si="0"/>
        <v>0</v>
      </c>
      <c r="G13" s="9"/>
      <c r="H13" s="9"/>
      <c r="I13" s="192">
        <f t="shared" si="1"/>
        <v>0</v>
      </c>
      <c r="J13" s="18"/>
      <c r="K13" s="340"/>
    </row>
    <row r="14" spans="1:11" s="4" customFormat="1" ht="64.5" hidden="1" customHeight="1" thickBot="1">
      <c r="A14" s="33"/>
      <c r="B14" s="6"/>
      <c r="C14" s="18"/>
      <c r="D14" s="7">
        <v>0</v>
      </c>
      <c r="E14" s="7">
        <v>0</v>
      </c>
      <c r="F14" s="18">
        <f t="shared" si="0"/>
        <v>0</v>
      </c>
      <c r="G14" s="9"/>
      <c r="H14" s="9"/>
      <c r="I14" s="192">
        <f t="shared" si="1"/>
        <v>0</v>
      </c>
      <c r="J14" s="18"/>
      <c r="K14" s="340"/>
    </row>
    <row r="15" spans="1:11" s="4" customFormat="1" ht="64.5" hidden="1" customHeight="1" thickBot="1">
      <c r="A15" s="33"/>
      <c r="B15" s="6"/>
      <c r="C15" s="18"/>
      <c r="D15" s="7">
        <v>0</v>
      </c>
      <c r="E15" s="7">
        <v>0</v>
      </c>
      <c r="F15" s="18">
        <f t="shared" si="0"/>
        <v>0</v>
      </c>
      <c r="G15" s="9"/>
      <c r="H15" s="9"/>
      <c r="I15" s="192">
        <f t="shared" si="1"/>
        <v>0</v>
      </c>
      <c r="J15" s="18"/>
      <c r="K15" s="340"/>
    </row>
    <row r="16" spans="1:11" s="4" customFormat="1" ht="64.5" hidden="1" customHeight="1" thickBot="1">
      <c r="A16" s="33"/>
      <c r="B16" s="6"/>
      <c r="C16" s="18"/>
      <c r="D16" s="7">
        <v>0</v>
      </c>
      <c r="E16" s="7">
        <v>0</v>
      </c>
      <c r="F16" s="18">
        <f t="shared" si="0"/>
        <v>0</v>
      </c>
      <c r="G16" s="9"/>
      <c r="H16" s="9"/>
      <c r="I16" s="192">
        <f t="shared" si="1"/>
        <v>0</v>
      </c>
      <c r="J16" s="18"/>
      <c r="K16" s="340"/>
    </row>
    <row r="17" spans="1:11" s="4" customFormat="1" ht="64.5" hidden="1" customHeight="1" thickBot="1">
      <c r="A17" s="33"/>
      <c r="B17" s="6"/>
      <c r="C17" s="18"/>
      <c r="D17" s="7">
        <v>0</v>
      </c>
      <c r="E17" s="7">
        <v>0</v>
      </c>
      <c r="F17" s="18">
        <f t="shared" si="0"/>
        <v>0</v>
      </c>
      <c r="G17" s="9"/>
      <c r="H17" s="9"/>
      <c r="I17" s="192">
        <f t="shared" si="1"/>
        <v>0</v>
      </c>
      <c r="J17" s="18"/>
      <c r="K17" s="340"/>
    </row>
    <row r="18" spans="1:11" s="4" customFormat="1" ht="60.75" customHeight="1" thickBot="1">
      <c r="A18" s="281" t="s">
        <v>16</v>
      </c>
      <c r="B18" s="282"/>
      <c r="C18" s="20">
        <f t="shared" ref="C18:J18" si="2">SUM(C8:C17)</f>
        <v>12158006899</v>
      </c>
      <c r="D18" s="20">
        <f t="shared" si="2"/>
        <v>0</v>
      </c>
      <c r="E18" s="20">
        <f t="shared" si="2"/>
        <v>0</v>
      </c>
      <c r="F18" s="20">
        <f t="shared" si="2"/>
        <v>12158006899</v>
      </c>
      <c r="G18" s="20">
        <f t="shared" si="2"/>
        <v>0</v>
      </c>
      <c r="H18" s="20">
        <f t="shared" si="2"/>
        <v>0</v>
      </c>
      <c r="I18" s="192">
        <f t="shared" si="2"/>
        <v>12158006899</v>
      </c>
      <c r="J18" s="20">
        <f t="shared" si="2"/>
        <v>0</v>
      </c>
      <c r="K18" s="340"/>
    </row>
    <row r="23" spans="1:11">
      <c r="H23" s="1" t="s">
        <v>248</v>
      </c>
    </row>
  </sheetData>
  <mergeCells count="13">
    <mergeCell ref="K1:K18"/>
    <mergeCell ref="I6:I7"/>
    <mergeCell ref="J6:J7"/>
    <mergeCell ref="A18:B18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20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710937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customHeight="1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211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48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51" customHeight="1" thickBot="1">
      <c r="A8" s="8"/>
      <c r="B8" s="8"/>
      <c r="C8" s="8"/>
      <c r="D8" s="7">
        <v>0</v>
      </c>
      <c r="E8" s="7">
        <v>0</v>
      </c>
      <c r="F8" s="8">
        <f t="shared" ref="F8:F19" si="0">C8+E8-D8</f>
        <v>0</v>
      </c>
      <c r="G8" s="7"/>
      <c r="H8" s="7"/>
      <c r="I8" s="192">
        <f t="shared" ref="I8:I19" si="1">F8+H8-G8</f>
        <v>0</v>
      </c>
      <c r="J8" s="8">
        <v>0</v>
      </c>
      <c r="K8" s="283"/>
    </row>
    <row r="9" spans="1:11" s="4" customFormat="1" ht="51" customHeight="1" thickBot="1">
      <c r="A9" s="8"/>
      <c r="B9" s="8"/>
      <c r="C9" s="8"/>
      <c r="D9" s="7">
        <v>0</v>
      </c>
      <c r="E9" s="7">
        <v>0</v>
      </c>
      <c r="F9" s="8">
        <f t="shared" si="0"/>
        <v>0</v>
      </c>
      <c r="G9" s="9"/>
      <c r="H9" s="9"/>
      <c r="I9" s="192">
        <f t="shared" si="1"/>
        <v>0</v>
      </c>
      <c r="J9" s="18"/>
      <c r="K9" s="283"/>
    </row>
    <row r="10" spans="1:11" s="4" customFormat="1" ht="51" customHeight="1" thickBot="1">
      <c r="A10" s="8"/>
      <c r="B10" s="8"/>
      <c r="C10" s="8"/>
      <c r="D10" s="7">
        <v>0</v>
      </c>
      <c r="E10" s="7">
        <v>0</v>
      </c>
      <c r="F10" s="8">
        <f t="shared" si="0"/>
        <v>0</v>
      </c>
      <c r="G10" s="9"/>
      <c r="H10" s="9"/>
      <c r="I10" s="192">
        <f t="shared" si="1"/>
        <v>0</v>
      </c>
      <c r="J10" s="18"/>
      <c r="K10" s="283"/>
    </row>
    <row r="11" spans="1:11" s="4" customFormat="1" ht="51" customHeight="1" thickBot="1">
      <c r="A11" s="8"/>
      <c r="B11" s="8"/>
      <c r="C11" s="8"/>
      <c r="D11" s="7">
        <v>0</v>
      </c>
      <c r="E11" s="7">
        <v>0</v>
      </c>
      <c r="F11" s="8">
        <f t="shared" si="0"/>
        <v>0</v>
      </c>
      <c r="G11" s="9"/>
      <c r="H11" s="9"/>
      <c r="I11" s="192">
        <f t="shared" si="1"/>
        <v>0</v>
      </c>
      <c r="J11" s="18"/>
      <c r="K11" s="283"/>
    </row>
    <row r="12" spans="1:11" s="4" customFormat="1" ht="51" customHeight="1" thickBot="1">
      <c r="A12" s="8"/>
      <c r="B12" s="8"/>
      <c r="C12" s="8"/>
      <c r="D12" s="7">
        <v>0</v>
      </c>
      <c r="E12" s="7">
        <v>0</v>
      </c>
      <c r="F12" s="8">
        <f t="shared" si="0"/>
        <v>0</v>
      </c>
      <c r="G12" s="9"/>
      <c r="H12" s="9"/>
      <c r="I12" s="192">
        <f t="shared" si="1"/>
        <v>0</v>
      </c>
      <c r="J12" s="18"/>
      <c r="K12" s="283"/>
    </row>
    <row r="13" spans="1:11" s="4" customFormat="1" ht="51" customHeight="1" thickBot="1">
      <c r="A13" s="8"/>
      <c r="B13" s="8"/>
      <c r="C13" s="8"/>
      <c r="D13" s="7">
        <v>0</v>
      </c>
      <c r="E13" s="7">
        <v>0</v>
      </c>
      <c r="F13" s="8">
        <f t="shared" si="0"/>
        <v>0</v>
      </c>
      <c r="G13" s="9"/>
      <c r="H13" s="9"/>
      <c r="I13" s="192">
        <f t="shared" si="1"/>
        <v>0</v>
      </c>
      <c r="J13" s="18"/>
      <c r="K13" s="283"/>
    </row>
    <row r="14" spans="1:11" s="4" customFormat="1" ht="51" customHeight="1" thickBot="1">
      <c r="A14" s="8"/>
      <c r="B14" s="8"/>
      <c r="C14" s="8"/>
      <c r="D14" s="7">
        <v>0</v>
      </c>
      <c r="E14" s="7">
        <v>0</v>
      </c>
      <c r="F14" s="8">
        <f t="shared" si="0"/>
        <v>0</v>
      </c>
      <c r="G14" s="9"/>
      <c r="H14" s="9"/>
      <c r="I14" s="192">
        <f t="shared" si="1"/>
        <v>0</v>
      </c>
      <c r="J14" s="18"/>
      <c r="K14" s="283"/>
    </row>
    <row r="15" spans="1:11" s="4" customFormat="1" ht="51" customHeight="1" thickBot="1">
      <c r="A15" s="8"/>
      <c r="B15" s="8"/>
      <c r="C15" s="8"/>
      <c r="D15" s="7">
        <v>0</v>
      </c>
      <c r="E15" s="7">
        <v>0</v>
      </c>
      <c r="F15" s="8">
        <f t="shared" si="0"/>
        <v>0</v>
      </c>
      <c r="G15" s="9"/>
      <c r="H15" s="9"/>
      <c r="I15" s="192">
        <f t="shared" si="1"/>
        <v>0</v>
      </c>
      <c r="J15" s="18"/>
      <c r="K15" s="283"/>
    </row>
    <row r="16" spans="1:11" s="4" customFormat="1" ht="51" customHeight="1" thickBot="1">
      <c r="A16" s="8"/>
      <c r="B16" s="8"/>
      <c r="C16" s="8"/>
      <c r="D16" s="7">
        <v>0</v>
      </c>
      <c r="E16" s="7">
        <v>0</v>
      </c>
      <c r="F16" s="8">
        <f t="shared" si="0"/>
        <v>0</v>
      </c>
      <c r="G16" s="9"/>
      <c r="H16" s="9"/>
      <c r="I16" s="192">
        <f t="shared" si="1"/>
        <v>0</v>
      </c>
      <c r="J16" s="18"/>
      <c r="K16" s="283"/>
    </row>
    <row r="17" spans="1:11" s="4" customFormat="1" ht="51" customHeight="1" thickBot="1">
      <c r="A17" s="8"/>
      <c r="B17" s="8"/>
      <c r="C17" s="8"/>
      <c r="D17" s="7">
        <v>0</v>
      </c>
      <c r="E17" s="7">
        <v>0</v>
      </c>
      <c r="F17" s="8">
        <f t="shared" si="0"/>
        <v>0</v>
      </c>
      <c r="G17" s="9"/>
      <c r="H17" s="9"/>
      <c r="I17" s="192">
        <f t="shared" si="1"/>
        <v>0</v>
      </c>
      <c r="J17" s="18"/>
      <c r="K17" s="283"/>
    </row>
    <row r="18" spans="1:11" s="4" customFormat="1" ht="51" customHeight="1" thickBot="1">
      <c r="A18" s="8"/>
      <c r="B18" s="8"/>
      <c r="C18" s="8"/>
      <c r="D18" s="7">
        <v>0</v>
      </c>
      <c r="E18" s="7">
        <v>0</v>
      </c>
      <c r="F18" s="8">
        <f t="shared" si="0"/>
        <v>0</v>
      </c>
      <c r="G18" s="9"/>
      <c r="H18" s="9"/>
      <c r="I18" s="192">
        <f t="shared" si="1"/>
        <v>0</v>
      </c>
      <c r="J18" s="18"/>
      <c r="K18" s="283"/>
    </row>
    <row r="19" spans="1:11" s="4" customFormat="1" ht="51" customHeight="1" thickBot="1">
      <c r="A19" s="8"/>
      <c r="B19" s="8"/>
      <c r="C19" s="8"/>
      <c r="D19" s="7">
        <v>0</v>
      </c>
      <c r="E19" s="7">
        <v>0</v>
      </c>
      <c r="F19" s="8">
        <f t="shared" si="0"/>
        <v>0</v>
      </c>
      <c r="G19" s="9"/>
      <c r="H19" s="9"/>
      <c r="I19" s="192">
        <f t="shared" si="1"/>
        <v>0</v>
      </c>
      <c r="J19" s="18"/>
      <c r="K19" s="283"/>
    </row>
    <row r="20" spans="1:11" s="4" customFormat="1" ht="67.5" customHeight="1" thickBot="1">
      <c r="A20" s="281" t="s">
        <v>16</v>
      </c>
      <c r="B20" s="282"/>
      <c r="C20" s="20">
        <f t="shared" ref="C20:J20" si="2">SUM(C8:C19)</f>
        <v>0</v>
      </c>
      <c r="D20" s="20">
        <f t="shared" si="2"/>
        <v>0</v>
      </c>
      <c r="E20" s="20">
        <f t="shared" si="2"/>
        <v>0</v>
      </c>
      <c r="F20" s="20">
        <f t="shared" si="2"/>
        <v>0</v>
      </c>
      <c r="G20" s="20">
        <f t="shared" si="2"/>
        <v>0</v>
      </c>
      <c r="H20" s="20">
        <f t="shared" si="2"/>
        <v>0</v>
      </c>
      <c r="I20" s="192">
        <f t="shared" si="2"/>
        <v>0</v>
      </c>
      <c r="J20" s="20">
        <f t="shared" si="2"/>
        <v>0</v>
      </c>
      <c r="K20" s="182"/>
    </row>
  </sheetData>
  <mergeCells count="13">
    <mergeCell ref="K1:K19"/>
    <mergeCell ref="I6:I7"/>
    <mergeCell ref="J6:J7"/>
    <mergeCell ref="A20:B20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10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9" width="24.1406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12" t="str">
        <f>'اطلاعات اولیه'!F7</f>
        <v>اردیبهشت1402</v>
      </c>
      <c r="K2" s="283"/>
    </row>
    <row r="3" spans="1:11" ht="48.75" customHeight="1">
      <c r="A3" s="22"/>
      <c r="B3" s="285" t="s">
        <v>188</v>
      </c>
      <c r="C3" s="285"/>
      <c r="D3" s="285"/>
      <c r="E3" s="285"/>
      <c r="F3" s="285"/>
      <c r="G3" s="285"/>
      <c r="H3" s="23"/>
      <c r="I3" s="13" t="s">
        <v>1</v>
      </c>
      <c r="J3" s="14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17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66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/>
      <c r="B8" s="6"/>
      <c r="C8" s="8"/>
      <c r="D8" s="7">
        <v>0</v>
      </c>
      <c r="E8" s="7">
        <v>0</v>
      </c>
      <c r="F8" s="8">
        <f>C8+E8-D8</f>
        <v>0</v>
      </c>
      <c r="G8" s="7"/>
      <c r="H8" s="7"/>
      <c r="I8" s="192">
        <f>F8+H8-G8</f>
        <v>0</v>
      </c>
      <c r="J8" s="8"/>
      <c r="K8" s="283"/>
    </row>
    <row r="9" spans="1:11" s="4" customFormat="1" ht="69" customHeight="1" thickBot="1">
      <c r="A9" s="25"/>
      <c r="B9" s="6"/>
      <c r="C9" s="18"/>
      <c r="D9" s="9">
        <v>0</v>
      </c>
      <c r="E9" s="9">
        <v>0</v>
      </c>
      <c r="F9" s="18">
        <f>C9+E9-D9</f>
        <v>0</v>
      </c>
      <c r="G9" s="9"/>
      <c r="H9" s="9"/>
      <c r="I9" s="192">
        <f>F9+H9-G9</f>
        <v>0</v>
      </c>
      <c r="J9" s="18"/>
      <c r="K9" s="283"/>
    </row>
    <row r="10" spans="1:11" s="4" customFormat="1" ht="94.5" customHeight="1" thickBot="1">
      <c r="A10" s="281" t="s">
        <v>16</v>
      </c>
      <c r="B10" s="282"/>
      <c r="C10" s="20">
        <f t="shared" ref="C10:J10" si="0">SUM(C8:C9)</f>
        <v>0</v>
      </c>
      <c r="D10" s="20">
        <f t="shared" si="0"/>
        <v>0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H10" s="20">
        <f t="shared" si="0"/>
        <v>0</v>
      </c>
      <c r="I10" s="192">
        <f t="shared" si="0"/>
        <v>0</v>
      </c>
      <c r="J10" s="20">
        <f t="shared" si="0"/>
        <v>0</v>
      </c>
      <c r="K10" s="283"/>
    </row>
  </sheetData>
  <mergeCells count="13">
    <mergeCell ref="I6:I7"/>
    <mergeCell ref="J6:J7"/>
    <mergeCell ref="A10:B10"/>
    <mergeCell ref="K1:K10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12"/>
  <sheetViews>
    <sheetView rightToLeft="1" view="pageBreakPreview" zoomScale="60" zoomScaleNormal="100" workbookViewId="0">
      <selection activeCell="J8" sqref="J8"/>
    </sheetView>
  </sheetViews>
  <sheetFormatPr defaultColWidth="9" defaultRowHeight="18"/>
  <cols>
    <col min="1" max="1" width="45.42578125" style="1" customWidth="1"/>
    <col min="2" max="2" width="20.42578125" style="1" customWidth="1"/>
    <col min="3" max="3" width="29.42578125" style="1" customWidth="1"/>
    <col min="4" max="4" width="27.5703125" style="1" customWidth="1"/>
    <col min="5" max="5" width="22.5703125" style="1" customWidth="1"/>
    <col min="6" max="6" width="30" style="1" customWidth="1"/>
    <col min="7" max="7" width="27.5703125" style="1" customWidth="1"/>
    <col min="8" max="8" width="20.5703125" style="1" customWidth="1"/>
    <col min="9" max="9" width="24.1406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212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96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ht="96.75" customHeight="1" thickBot="1">
      <c r="A8" s="181"/>
      <c r="B8" s="178"/>
      <c r="C8" s="179"/>
      <c r="D8" s="179"/>
      <c r="E8" s="179"/>
      <c r="F8" s="179">
        <f>C8+E8-D8</f>
        <v>0</v>
      </c>
      <c r="G8" s="19"/>
      <c r="H8" s="19"/>
      <c r="I8" s="192">
        <f>F8+H8-G8</f>
        <v>0</v>
      </c>
      <c r="J8" s="180"/>
      <c r="K8" s="283"/>
    </row>
    <row r="9" spans="1:11" ht="96.75" customHeight="1" thickBot="1">
      <c r="A9" s="181"/>
      <c r="B9" s="178"/>
      <c r="C9" s="179"/>
      <c r="D9" s="179"/>
      <c r="E9" s="179"/>
      <c r="F9" s="179">
        <f>C9+E9-D9</f>
        <v>0</v>
      </c>
      <c r="G9" s="19"/>
      <c r="H9" s="19"/>
      <c r="I9" s="192">
        <f>F9+H9-G9</f>
        <v>0</v>
      </c>
      <c r="J9" s="180"/>
      <c r="K9" s="283"/>
    </row>
    <row r="10" spans="1:11" ht="96.75" customHeight="1" thickBot="1">
      <c r="A10" s="181"/>
      <c r="B10" s="178"/>
      <c r="C10" s="179"/>
      <c r="D10" s="179"/>
      <c r="E10" s="179"/>
      <c r="F10" s="179">
        <f>C10+E10-D10</f>
        <v>0</v>
      </c>
      <c r="G10" s="19"/>
      <c r="H10" s="19"/>
      <c r="I10" s="192">
        <f>F10+H10-G10</f>
        <v>0</v>
      </c>
      <c r="J10" s="180"/>
      <c r="K10" s="283"/>
    </row>
    <row r="11" spans="1:11" s="4" customFormat="1" ht="100.5" customHeight="1" thickBot="1">
      <c r="A11" s="167"/>
      <c r="B11" s="6"/>
      <c r="C11" s="8"/>
      <c r="D11" s="8">
        <v>0</v>
      </c>
      <c r="E11" s="8">
        <v>0</v>
      </c>
      <c r="F11" s="8">
        <f>C11+E11-D11</f>
        <v>0</v>
      </c>
      <c r="G11" s="7"/>
      <c r="H11" s="7"/>
      <c r="I11" s="192">
        <f>F11+H11-G11</f>
        <v>0</v>
      </c>
      <c r="J11" s="8"/>
      <c r="K11" s="283"/>
    </row>
    <row r="12" spans="1:11" s="4" customFormat="1" ht="94.5" customHeight="1" thickBot="1">
      <c r="A12" s="281" t="s">
        <v>16</v>
      </c>
      <c r="B12" s="282"/>
      <c r="C12" s="20">
        <f t="shared" ref="C12:E12" si="0">SUM(C8:C11)</f>
        <v>0</v>
      </c>
      <c r="D12" s="20">
        <f t="shared" si="0"/>
        <v>0</v>
      </c>
      <c r="E12" s="20">
        <f t="shared" si="0"/>
        <v>0</v>
      </c>
      <c r="F12" s="20">
        <f>SUM(F8:F11)</f>
        <v>0</v>
      </c>
      <c r="G12" s="20">
        <f t="shared" ref="G12:H12" si="1">SUM(G8:G11)</f>
        <v>0</v>
      </c>
      <c r="H12" s="20">
        <f t="shared" si="1"/>
        <v>0</v>
      </c>
      <c r="I12" s="192">
        <f>SUM(I8:I11)</f>
        <v>0</v>
      </c>
      <c r="J12" s="20">
        <f>SUM(J8:J11)</f>
        <v>0</v>
      </c>
      <c r="K12" s="283"/>
    </row>
  </sheetData>
  <mergeCells count="13">
    <mergeCell ref="I6:I7"/>
    <mergeCell ref="J6:J7"/>
    <mergeCell ref="A12:B12"/>
    <mergeCell ref="K1:K12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ageMargins left="0" right="0" top="0" bottom="0" header="0.3" footer="0.3"/>
  <pageSetup paperSize="9" scale="53" orientation="landscape" r:id="rId1"/>
  <colBreaks count="1" manualBreakCount="1">
    <brk id="10" max="1048575" man="1"/>
  </colBreaks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2:AG65"/>
  <sheetViews>
    <sheetView rightToLeft="1" workbookViewId="0">
      <selection activeCell="L8" sqref="L8"/>
    </sheetView>
  </sheetViews>
  <sheetFormatPr defaultRowHeight="15.75"/>
  <cols>
    <col min="1" max="1" width="5.7109375" customWidth="1"/>
    <col min="2" max="2" width="12.7109375" customWidth="1"/>
    <col min="3" max="3" width="34.140625" bestFit="1" customWidth="1"/>
    <col min="4" max="4" width="9.42578125" style="202" customWidth="1"/>
    <col min="5" max="5" width="14" style="203" customWidth="1"/>
    <col min="6" max="6" width="13.85546875" style="203" customWidth="1"/>
    <col min="7" max="7" width="12.140625" customWidth="1"/>
    <col min="8" max="8" width="14.5703125" customWidth="1"/>
    <col min="9" max="9" width="14.85546875" customWidth="1"/>
    <col min="10" max="10" width="15.42578125" style="206" customWidth="1"/>
    <col min="11" max="11" width="18.140625" style="256" customWidth="1"/>
    <col min="12" max="12" width="17.7109375" customWidth="1"/>
    <col min="13" max="13" width="20.140625" customWidth="1"/>
    <col min="14" max="14" width="14.85546875" customWidth="1"/>
    <col min="15" max="15" width="9.140625" style="204"/>
    <col min="16" max="16" width="12.7109375" customWidth="1"/>
    <col min="257" max="257" width="5.7109375" customWidth="1"/>
    <col min="258" max="258" width="12.7109375" customWidth="1"/>
    <col min="259" max="259" width="13.42578125" customWidth="1"/>
    <col min="260" max="260" width="9.42578125" customWidth="1"/>
    <col min="261" max="261" width="14" customWidth="1"/>
    <col min="262" max="262" width="13.85546875" customWidth="1"/>
    <col min="263" max="263" width="12.140625" customWidth="1"/>
    <col min="264" max="264" width="14.5703125" customWidth="1"/>
    <col min="265" max="265" width="14.85546875" customWidth="1"/>
    <col min="266" max="266" width="15.42578125" customWidth="1"/>
    <col min="267" max="267" width="18.140625" customWidth="1"/>
    <col min="268" max="268" width="17.7109375" customWidth="1"/>
    <col min="269" max="269" width="20.140625" customWidth="1"/>
    <col min="270" max="270" width="14.85546875" customWidth="1"/>
    <col min="272" max="272" width="12.7109375" customWidth="1"/>
    <col min="513" max="513" width="5.7109375" customWidth="1"/>
    <col min="514" max="514" width="12.7109375" customWidth="1"/>
    <col min="515" max="515" width="13.42578125" customWidth="1"/>
    <col min="516" max="516" width="9.42578125" customWidth="1"/>
    <col min="517" max="517" width="14" customWidth="1"/>
    <col min="518" max="518" width="13.85546875" customWidth="1"/>
    <col min="519" max="519" width="12.140625" customWidth="1"/>
    <col min="520" max="520" width="14.5703125" customWidth="1"/>
    <col min="521" max="521" width="14.85546875" customWidth="1"/>
    <col min="522" max="522" width="15.42578125" customWidth="1"/>
    <col min="523" max="523" width="18.140625" customWidth="1"/>
    <col min="524" max="524" width="17.7109375" customWidth="1"/>
    <col min="525" max="525" width="20.140625" customWidth="1"/>
    <col min="526" max="526" width="14.85546875" customWidth="1"/>
    <col min="528" max="528" width="12.7109375" customWidth="1"/>
    <col min="769" max="769" width="5.7109375" customWidth="1"/>
    <col min="770" max="770" width="12.7109375" customWidth="1"/>
    <col min="771" max="771" width="13.42578125" customWidth="1"/>
    <col min="772" max="772" width="9.42578125" customWidth="1"/>
    <col min="773" max="773" width="14" customWidth="1"/>
    <col min="774" max="774" width="13.85546875" customWidth="1"/>
    <col min="775" max="775" width="12.140625" customWidth="1"/>
    <col min="776" max="776" width="14.5703125" customWidth="1"/>
    <col min="777" max="777" width="14.85546875" customWidth="1"/>
    <col min="778" max="778" width="15.42578125" customWidth="1"/>
    <col min="779" max="779" width="18.140625" customWidth="1"/>
    <col min="780" max="780" width="17.7109375" customWidth="1"/>
    <col min="781" max="781" width="20.140625" customWidth="1"/>
    <col min="782" max="782" width="14.85546875" customWidth="1"/>
    <col min="784" max="784" width="12.7109375" customWidth="1"/>
    <col min="1025" max="1025" width="5.7109375" customWidth="1"/>
    <col min="1026" max="1026" width="12.7109375" customWidth="1"/>
    <col min="1027" max="1027" width="13.42578125" customWidth="1"/>
    <col min="1028" max="1028" width="9.42578125" customWidth="1"/>
    <col min="1029" max="1029" width="14" customWidth="1"/>
    <col min="1030" max="1030" width="13.85546875" customWidth="1"/>
    <col min="1031" max="1031" width="12.140625" customWidth="1"/>
    <col min="1032" max="1032" width="14.5703125" customWidth="1"/>
    <col min="1033" max="1033" width="14.85546875" customWidth="1"/>
    <col min="1034" max="1034" width="15.42578125" customWidth="1"/>
    <col min="1035" max="1035" width="18.140625" customWidth="1"/>
    <col min="1036" max="1036" width="17.7109375" customWidth="1"/>
    <col min="1037" max="1037" width="20.140625" customWidth="1"/>
    <col min="1038" max="1038" width="14.85546875" customWidth="1"/>
    <col min="1040" max="1040" width="12.7109375" customWidth="1"/>
    <col min="1281" max="1281" width="5.7109375" customWidth="1"/>
    <col min="1282" max="1282" width="12.7109375" customWidth="1"/>
    <col min="1283" max="1283" width="13.42578125" customWidth="1"/>
    <col min="1284" max="1284" width="9.42578125" customWidth="1"/>
    <col min="1285" max="1285" width="14" customWidth="1"/>
    <col min="1286" max="1286" width="13.85546875" customWidth="1"/>
    <col min="1287" max="1287" width="12.140625" customWidth="1"/>
    <col min="1288" max="1288" width="14.5703125" customWidth="1"/>
    <col min="1289" max="1289" width="14.85546875" customWidth="1"/>
    <col min="1290" max="1290" width="15.42578125" customWidth="1"/>
    <col min="1291" max="1291" width="18.140625" customWidth="1"/>
    <col min="1292" max="1292" width="17.7109375" customWidth="1"/>
    <col min="1293" max="1293" width="20.140625" customWidth="1"/>
    <col min="1294" max="1294" width="14.85546875" customWidth="1"/>
    <col min="1296" max="1296" width="12.7109375" customWidth="1"/>
    <col min="1537" max="1537" width="5.7109375" customWidth="1"/>
    <col min="1538" max="1538" width="12.7109375" customWidth="1"/>
    <col min="1539" max="1539" width="13.42578125" customWidth="1"/>
    <col min="1540" max="1540" width="9.42578125" customWidth="1"/>
    <col min="1541" max="1541" width="14" customWidth="1"/>
    <col min="1542" max="1542" width="13.85546875" customWidth="1"/>
    <col min="1543" max="1543" width="12.140625" customWidth="1"/>
    <col min="1544" max="1544" width="14.5703125" customWidth="1"/>
    <col min="1545" max="1545" width="14.85546875" customWidth="1"/>
    <col min="1546" max="1546" width="15.42578125" customWidth="1"/>
    <col min="1547" max="1547" width="18.140625" customWidth="1"/>
    <col min="1548" max="1548" width="17.7109375" customWidth="1"/>
    <col min="1549" max="1549" width="20.140625" customWidth="1"/>
    <col min="1550" max="1550" width="14.85546875" customWidth="1"/>
    <col min="1552" max="1552" width="12.7109375" customWidth="1"/>
    <col min="1793" max="1793" width="5.7109375" customWidth="1"/>
    <col min="1794" max="1794" width="12.7109375" customWidth="1"/>
    <col min="1795" max="1795" width="13.42578125" customWidth="1"/>
    <col min="1796" max="1796" width="9.42578125" customWidth="1"/>
    <col min="1797" max="1797" width="14" customWidth="1"/>
    <col min="1798" max="1798" width="13.85546875" customWidth="1"/>
    <col min="1799" max="1799" width="12.140625" customWidth="1"/>
    <col min="1800" max="1800" width="14.5703125" customWidth="1"/>
    <col min="1801" max="1801" width="14.85546875" customWidth="1"/>
    <col min="1802" max="1802" width="15.42578125" customWidth="1"/>
    <col min="1803" max="1803" width="18.140625" customWidth="1"/>
    <col min="1804" max="1804" width="17.7109375" customWidth="1"/>
    <col min="1805" max="1805" width="20.140625" customWidth="1"/>
    <col min="1806" max="1806" width="14.85546875" customWidth="1"/>
    <col min="1808" max="1808" width="12.7109375" customWidth="1"/>
    <col min="2049" max="2049" width="5.7109375" customWidth="1"/>
    <col min="2050" max="2050" width="12.7109375" customWidth="1"/>
    <col min="2051" max="2051" width="13.42578125" customWidth="1"/>
    <col min="2052" max="2052" width="9.42578125" customWidth="1"/>
    <col min="2053" max="2053" width="14" customWidth="1"/>
    <col min="2054" max="2054" width="13.85546875" customWidth="1"/>
    <col min="2055" max="2055" width="12.140625" customWidth="1"/>
    <col min="2056" max="2056" width="14.5703125" customWidth="1"/>
    <col min="2057" max="2057" width="14.85546875" customWidth="1"/>
    <col min="2058" max="2058" width="15.42578125" customWidth="1"/>
    <col min="2059" max="2059" width="18.140625" customWidth="1"/>
    <col min="2060" max="2060" width="17.7109375" customWidth="1"/>
    <col min="2061" max="2061" width="20.140625" customWidth="1"/>
    <col min="2062" max="2062" width="14.85546875" customWidth="1"/>
    <col min="2064" max="2064" width="12.7109375" customWidth="1"/>
    <col min="2305" max="2305" width="5.7109375" customWidth="1"/>
    <col min="2306" max="2306" width="12.7109375" customWidth="1"/>
    <col min="2307" max="2307" width="13.42578125" customWidth="1"/>
    <col min="2308" max="2308" width="9.42578125" customWidth="1"/>
    <col min="2309" max="2309" width="14" customWidth="1"/>
    <col min="2310" max="2310" width="13.85546875" customWidth="1"/>
    <col min="2311" max="2311" width="12.140625" customWidth="1"/>
    <col min="2312" max="2312" width="14.5703125" customWidth="1"/>
    <col min="2313" max="2313" width="14.85546875" customWidth="1"/>
    <col min="2314" max="2314" width="15.42578125" customWidth="1"/>
    <col min="2315" max="2315" width="18.140625" customWidth="1"/>
    <col min="2316" max="2316" width="17.7109375" customWidth="1"/>
    <col min="2317" max="2317" width="20.140625" customWidth="1"/>
    <col min="2318" max="2318" width="14.85546875" customWidth="1"/>
    <col min="2320" max="2320" width="12.7109375" customWidth="1"/>
    <col min="2561" max="2561" width="5.7109375" customWidth="1"/>
    <col min="2562" max="2562" width="12.7109375" customWidth="1"/>
    <col min="2563" max="2563" width="13.42578125" customWidth="1"/>
    <col min="2564" max="2564" width="9.42578125" customWidth="1"/>
    <col min="2565" max="2565" width="14" customWidth="1"/>
    <col min="2566" max="2566" width="13.85546875" customWidth="1"/>
    <col min="2567" max="2567" width="12.140625" customWidth="1"/>
    <col min="2568" max="2568" width="14.5703125" customWidth="1"/>
    <col min="2569" max="2569" width="14.85546875" customWidth="1"/>
    <col min="2570" max="2570" width="15.42578125" customWidth="1"/>
    <col min="2571" max="2571" width="18.140625" customWidth="1"/>
    <col min="2572" max="2572" width="17.7109375" customWidth="1"/>
    <col min="2573" max="2573" width="20.140625" customWidth="1"/>
    <col min="2574" max="2574" width="14.85546875" customWidth="1"/>
    <col min="2576" max="2576" width="12.7109375" customWidth="1"/>
    <col min="2817" max="2817" width="5.7109375" customWidth="1"/>
    <col min="2818" max="2818" width="12.7109375" customWidth="1"/>
    <col min="2819" max="2819" width="13.42578125" customWidth="1"/>
    <col min="2820" max="2820" width="9.42578125" customWidth="1"/>
    <col min="2821" max="2821" width="14" customWidth="1"/>
    <col min="2822" max="2822" width="13.85546875" customWidth="1"/>
    <col min="2823" max="2823" width="12.140625" customWidth="1"/>
    <col min="2824" max="2824" width="14.5703125" customWidth="1"/>
    <col min="2825" max="2825" width="14.85546875" customWidth="1"/>
    <col min="2826" max="2826" width="15.42578125" customWidth="1"/>
    <col min="2827" max="2827" width="18.140625" customWidth="1"/>
    <col min="2828" max="2828" width="17.7109375" customWidth="1"/>
    <col min="2829" max="2829" width="20.140625" customWidth="1"/>
    <col min="2830" max="2830" width="14.85546875" customWidth="1"/>
    <col min="2832" max="2832" width="12.7109375" customWidth="1"/>
    <col min="3073" max="3073" width="5.7109375" customWidth="1"/>
    <col min="3074" max="3074" width="12.7109375" customWidth="1"/>
    <col min="3075" max="3075" width="13.42578125" customWidth="1"/>
    <col min="3076" max="3076" width="9.42578125" customWidth="1"/>
    <col min="3077" max="3077" width="14" customWidth="1"/>
    <col min="3078" max="3078" width="13.85546875" customWidth="1"/>
    <col min="3079" max="3079" width="12.140625" customWidth="1"/>
    <col min="3080" max="3080" width="14.5703125" customWidth="1"/>
    <col min="3081" max="3081" width="14.85546875" customWidth="1"/>
    <col min="3082" max="3082" width="15.42578125" customWidth="1"/>
    <col min="3083" max="3083" width="18.140625" customWidth="1"/>
    <col min="3084" max="3084" width="17.7109375" customWidth="1"/>
    <col min="3085" max="3085" width="20.140625" customWidth="1"/>
    <col min="3086" max="3086" width="14.85546875" customWidth="1"/>
    <col min="3088" max="3088" width="12.7109375" customWidth="1"/>
    <col min="3329" max="3329" width="5.7109375" customWidth="1"/>
    <col min="3330" max="3330" width="12.7109375" customWidth="1"/>
    <col min="3331" max="3331" width="13.42578125" customWidth="1"/>
    <col min="3332" max="3332" width="9.42578125" customWidth="1"/>
    <col min="3333" max="3333" width="14" customWidth="1"/>
    <col min="3334" max="3334" width="13.85546875" customWidth="1"/>
    <col min="3335" max="3335" width="12.140625" customWidth="1"/>
    <col min="3336" max="3336" width="14.5703125" customWidth="1"/>
    <col min="3337" max="3337" width="14.85546875" customWidth="1"/>
    <col min="3338" max="3338" width="15.42578125" customWidth="1"/>
    <col min="3339" max="3339" width="18.140625" customWidth="1"/>
    <col min="3340" max="3340" width="17.7109375" customWidth="1"/>
    <col min="3341" max="3341" width="20.140625" customWidth="1"/>
    <col min="3342" max="3342" width="14.85546875" customWidth="1"/>
    <col min="3344" max="3344" width="12.7109375" customWidth="1"/>
    <col min="3585" max="3585" width="5.7109375" customWidth="1"/>
    <col min="3586" max="3586" width="12.7109375" customWidth="1"/>
    <col min="3587" max="3587" width="13.42578125" customWidth="1"/>
    <col min="3588" max="3588" width="9.42578125" customWidth="1"/>
    <col min="3589" max="3589" width="14" customWidth="1"/>
    <col min="3590" max="3590" width="13.85546875" customWidth="1"/>
    <col min="3591" max="3591" width="12.140625" customWidth="1"/>
    <col min="3592" max="3592" width="14.5703125" customWidth="1"/>
    <col min="3593" max="3593" width="14.85546875" customWidth="1"/>
    <col min="3594" max="3594" width="15.42578125" customWidth="1"/>
    <col min="3595" max="3595" width="18.140625" customWidth="1"/>
    <col min="3596" max="3596" width="17.7109375" customWidth="1"/>
    <col min="3597" max="3597" width="20.140625" customWidth="1"/>
    <col min="3598" max="3598" width="14.85546875" customWidth="1"/>
    <col min="3600" max="3600" width="12.7109375" customWidth="1"/>
    <col min="3841" max="3841" width="5.7109375" customWidth="1"/>
    <col min="3842" max="3842" width="12.7109375" customWidth="1"/>
    <col min="3843" max="3843" width="13.42578125" customWidth="1"/>
    <col min="3844" max="3844" width="9.42578125" customWidth="1"/>
    <col min="3845" max="3845" width="14" customWidth="1"/>
    <col min="3846" max="3846" width="13.85546875" customWidth="1"/>
    <col min="3847" max="3847" width="12.140625" customWidth="1"/>
    <col min="3848" max="3848" width="14.5703125" customWidth="1"/>
    <col min="3849" max="3849" width="14.85546875" customWidth="1"/>
    <col min="3850" max="3850" width="15.42578125" customWidth="1"/>
    <col min="3851" max="3851" width="18.140625" customWidth="1"/>
    <col min="3852" max="3852" width="17.7109375" customWidth="1"/>
    <col min="3853" max="3853" width="20.140625" customWidth="1"/>
    <col min="3854" max="3854" width="14.85546875" customWidth="1"/>
    <col min="3856" max="3856" width="12.7109375" customWidth="1"/>
    <col min="4097" max="4097" width="5.7109375" customWidth="1"/>
    <col min="4098" max="4098" width="12.7109375" customWidth="1"/>
    <col min="4099" max="4099" width="13.42578125" customWidth="1"/>
    <col min="4100" max="4100" width="9.42578125" customWidth="1"/>
    <col min="4101" max="4101" width="14" customWidth="1"/>
    <col min="4102" max="4102" width="13.85546875" customWidth="1"/>
    <col min="4103" max="4103" width="12.140625" customWidth="1"/>
    <col min="4104" max="4104" width="14.5703125" customWidth="1"/>
    <col min="4105" max="4105" width="14.85546875" customWidth="1"/>
    <col min="4106" max="4106" width="15.42578125" customWidth="1"/>
    <col min="4107" max="4107" width="18.140625" customWidth="1"/>
    <col min="4108" max="4108" width="17.7109375" customWidth="1"/>
    <col min="4109" max="4109" width="20.140625" customWidth="1"/>
    <col min="4110" max="4110" width="14.85546875" customWidth="1"/>
    <col min="4112" max="4112" width="12.7109375" customWidth="1"/>
    <col min="4353" max="4353" width="5.7109375" customWidth="1"/>
    <col min="4354" max="4354" width="12.7109375" customWidth="1"/>
    <col min="4355" max="4355" width="13.42578125" customWidth="1"/>
    <col min="4356" max="4356" width="9.42578125" customWidth="1"/>
    <col min="4357" max="4357" width="14" customWidth="1"/>
    <col min="4358" max="4358" width="13.85546875" customWidth="1"/>
    <col min="4359" max="4359" width="12.140625" customWidth="1"/>
    <col min="4360" max="4360" width="14.5703125" customWidth="1"/>
    <col min="4361" max="4361" width="14.85546875" customWidth="1"/>
    <col min="4362" max="4362" width="15.42578125" customWidth="1"/>
    <col min="4363" max="4363" width="18.140625" customWidth="1"/>
    <col min="4364" max="4364" width="17.7109375" customWidth="1"/>
    <col min="4365" max="4365" width="20.140625" customWidth="1"/>
    <col min="4366" max="4366" width="14.85546875" customWidth="1"/>
    <col min="4368" max="4368" width="12.7109375" customWidth="1"/>
    <col min="4609" max="4609" width="5.7109375" customWidth="1"/>
    <col min="4610" max="4610" width="12.7109375" customWidth="1"/>
    <col min="4611" max="4611" width="13.42578125" customWidth="1"/>
    <col min="4612" max="4612" width="9.42578125" customWidth="1"/>
    <col min="4613" max="4613" width="14" customWidth="1"/>
    <col min="4614" max="4614" width="13.85546875" customWidth="1"/>
    <col min="4615" max="4615" width="12.140625" customWidth="1"/>
    <col min="4616" max="4616" width="14.5703125" customWidth="1"/>
    <col min="4617" max="4617" width="14.85546875" customWidth="1"/>
    <col min="4618" max="4618" width="15.42578125" customWidth="1"/>
    <col min="4619" max="4619" width="18.140625" customWidth="1"/>
    <col min="4620" max="4620" width="17.7109375" customWidth="1"/>
    <col min="4621" max="4621" width="20.140625" customWidth="1"/>
    <col min="4622" max="4622" width="14.85546875" customWidth="1"/>
    <col min="4624" max="4624" width="12.7109375" customWidth="1"/>
    <col min="4865" max="4865" width="5.7109375" customWidth="1"/>
    <col min="4866" max="4866" width="12.7109375" customWidth="1"/>
    <col min="4867" max="4867" width="13.42578125" customWidth="1"/>
    <col min="4868" max="4868" width="9.42578125" customWidth="1"/>
    <col min="4869" max="4869" width="14" customWidth="1"/>
    <col min="4870" max="4870" width="13.85546875" customWidth="1"/>
    <col min="4871" max="4871" width="12.140625" customWidth="1"/>
    <col min="4872" max="4872" width="14.5703125" customWidth="1"/>
    <col min="4873" max="4873" width="14.85546875" customWidth="1"/>
    <col min="4874" max="4874" width="15.42578125" customWidth="1"/>
    <col min="4875" max="4875" width="18.140625" customWidth="1"/>
    <col min="4876" max="4876" width="17.7109375" customWidth="1"/>
    <col min="4877" max="4877" width="20.140625" customWidth="1"/>
    <col min="4878" max="4878" width="14.85546875" customWidth="1"/>
    <col min="4880" max="4880" width="12.7109375" customWidth="1"/>
    <col min="5121" max="5121" width="5.7109375" customWidth="1"/>
    <col min="5122" max="5122" width="12.7109375" customWidth="1"/>
    <col min="5123" max="5123" width="13.42578125" customWidth="1"/>
    <col min="5124" max="5124" width="9.42578125" customWidth="1"/>
    <col min="5125" max="5125" width="14" customWidth="1"/>
    <col min="5126" max="5126" width="13.85546875" customWidth="1"/>
    <col min="5127" max="5127" width="12.140625" customWidth="1"/>
    <col min="5128" max="5128" width="14.5703125" customWidth="1"/>
    <col min="5129" max="5129" width="14.85546875" customWidth="1"/>
    <col min="5130" max="5130" width="15.42578125" customWidth="1"/>
    <col min="5131" max="5131" width="18.140625" customWidth="1"/>
    <col min="5132" max="5132" width="17.7109375" customWidth="1"/>
    <col min="5133" max="5133" width="20.140625" customWidth="1"/>
    <col min="5134" max="5134" width="14.85546875" customWidth="1"/>
    <col min="5136" max="5136" width="12.7109375" customWidth="1"/>
    <col min="5377" max="5377" width="5.7109375" customWidth="1"/>
    <col min="5378" max="5378" width="12.7109375" customWidth="1"/>
    <col min="5379" max="5379" width="13.42578125" customWidth="1"/>
    <col min="5380" max="5380" width="9.42578125" customWidth="1"/>
    <col min="5381" max="5381" width="14" customWidth="1"/>
    <col min="5382" max="5382" width="13.85546875" customWidth="1"/>
    <col min="5383" max="5383" width="12.140625" customWidth="1"/>
    <col min="5384" max="5384" width="14.5703125" customWidth="1"/>
    <col min="5385" max="5385" width="14.85546875" customWidth="1"/>
    <col min="5386" max="5386" width="15.42578125" customWidth="1"/>
    <col min="5387" max="5387" width="18.140625" customWidth="1"/>
    <col min="5388" max="5388" width="17.7109375" customWidth="1"/>
    <col min="5389" max="5389" width="20.140625" customWidth="1"/>
    <col min="5390" max="5390" width="14.85546875" customWidth="1"/>
    <col min="5392" max="5392" width="12.7109375" customWidth="1"/>
    <col min="5633" max="5633" width="5.7109375" customWidth="1"/>
    <col min="5634" max="5634" width="12.7109375" customWidth="1"/>
    <col min="5635" max="5635" width="13.42578125" customWidth="1"/>
    <col min="5636" max="5636" width="9.42578125" customWidth="1"/>
    <col min="5637" max="5637" width="14" customWidth="1"/>
    <col min="5638" max="5638" width="13.85546875" customWidth="1"/>
    <col min="5639" max="5639" width="12.140625" customWidth="1"/>
    <col min="5640" max="5640" width="14.5703125" customWidth="1"/>
    <col min="5641" max="5641" width="14.85546875" customWidth="1"/>
    <col min="5642" max="5642" width="15.42578125" customWidth="1"/>
    <col min="5643" max="5643" width="18.140625" customWidth="1"/>
    <col min="5644" max="5644" width="17.7109375" customWidth="1"/>
    <col min="5645" max="5645" width="20.140625" customWidth="1"/>
    <col min="5646" max="5646" width="14.85546875" customWidth="1"/>
    <col min="5648" max="5648" width="12.7109375" customWidth="1"/>
    <col min="5889" max="5889" width="5.7109375" customWidth="1"/>
    <col min="5890" max="5890" width="12.7109375" customWidth="1"/>
    <col min="5891" max="5891" width="13.42578125" customWidth="1"/>
    <col min="5892" max="5892" width="9.42578125" customWidth="1"/>
    <col min="5893" max="5893" width="14" customWidth="1"/>
    <col min="5894" max="5894" width="13.85546875" customWidth="1"/>
    <col min="5895" max="5895" width="12.140625" customWidth="1"/>
    <col min="5896" max="5896" width="14.5703125" customWidth="1"/>
    <col min="5897" max="5897" width="14.85546875" customWidth="1"/>
    <col min="5898" max="5898" width="15.42578125" customWidth="1"/>
    <col min="5899" max="5899" width="18.140625" customWidth="1"/>
    <col min="5900" max="5900" width="17.7109375" customWidth="1"/>
    <col min="5901" max="5901" width="20.140625" customWidth="1"/>
    <col min="5902" max="5902" width="14.85546875" customWidth="1"/>
    <col min="5904" max="5904" width="12.7109375" customWidth="1"/>
    <col min="6145" max="6145" width="5.7109375" customWidth="1"/>
    <col min="6146" max="6146" width="12.7109375" customWidth="1"/>
    <col min="6147" max="6147" width="13.42578125" customWidth="1"/>
    <col min="6148" max="6148" width="9.42578125" customWidth="1"/>
    <col min="6149" max="6149" width="14" customWidth="1"/>
    <col min="6150" max="6150" width="13.85546875" customWidth="1"/>
    <col min="6151" max="6151" width="12.140625" customWidth="1"/>
    <col min="6152" max="6152" width="14.5703125" customWidth="1"/>
    <col min="6153" max="6153" width="14.85546875" customWidth="1"/>
    <col min="6154" max="6154" width="15.42578125" customWidth="1"/>
    <col min="6155" max="6155" width="18.140625" customWidth="1"/>
    <col min="6156" max="6156" width="17.7109375" customWidth="1"/>
    <col min="6157" max="6157" width="20.140625" customWidth="1"/>
    <col min="6158" max="6158" width="14.85546875" customWidth="1"/>
    <col min="6160" max="6160" width="12.7109375" customWidth="1"/>
    <col min="6401" max="6401" width="5.7109375" customWidth="1"/>
    <col min="6402" max="6402" width="12.7109375" customWidth="1"/>
    <col min="6403" max="6403" width="13.42578125" customWidth="1"/>
    <col min="6404" max="6404" width="9.42578125" customWidth="1"/>
    <col min="6405" max="6405" width="14" customWidth="1"/>
    <col min="6406" max="6406" width="13.85546875" customWidth="1"/>
    <col min="6407" max="6407" width="12.140625" customWidth="1"/>
    <col min="6408" max="6408" width="14.5703125" customWidth="1"/>
    <col min="6409" max="6409" width="14.85546875" customWidth="1"/>
    <col min="6410" max="6410" width="15.42578125" customWidth="1"/>
    <col min="6411" max="6411" width="18.140625" customWidth="1"/>
    <col min="6412" max="6412" width="17.7109375" customWidth="1"/>
    <col min="6413" max="6413" width="20.140625" customWidth="1"/>
    <col min="6414" max="6414" width="14.85546875" customWidth="1"/>
    <col min="6416" max="6416" width="12.7109375" customWidth="1"/>
    <col min="6657" max="6657" width="5.7109375" customWidth="1"/>
    <col min="6658" max="6658" width="12.7109375" customWidth="1"/>
    <col min="6659" max="6659" width="13.42578125" customWidth="1"/>
    <col min="6660" max="6660" width="9.42578125" customWidth="1"/>
    <col min="6661" max="6661" width="14" customWidth="1"/>
    <col min="6662" max="6662" width="13.85546875" customWidth="1"/>
    <col min="6663" max="6663" width="12.140625" customWidth="1"/>
    <col min="6664" max="6664" width="14.5703125" customWidth="1"/>
    <col min="6665" max="6665" width="14.85546875" customWidth="1"/>
    <col min="6666" max="6666" width="15.42578125" customWidth="1"/>
    <col min="6667" max="6667" width="18.140625" customWidth="1"/>
    <col min="6668" max="6668" width="17.7109375" customWidth="1"/>
    <col min="6669" max="6669" width="20.140625" customWidth="1"/>
    <col min="6670" max="6670" width="14.85546875" customWidth="1"/>
    <col min="6672" max="6672" width="12.7109375" customWidth="1"/>
    <col min="6913" max="6913" width="5.7109375" customWidth="1"/>
    <col min="6914" max="6914" width="12.7109375" customWidth="1"/>
    <col min="6915" max="6915" width="13.42578125" customWidth="1"/>
    <col min="6916" max="6916" width="9.42578125" customWidth="1"/>
    <col min="6917" max="6917" width="14" customWidth="1"/>
    <col min="6918" max="6918" width="13.85546875" customWidth="1"/>
    <col min="6919" max="6919" width="12.140625" customWidth="1"/>
    <col min="6920" max="6920" width="14.5703125" customWidth="1"/>
    <col min="6921" max="6921" width="14.85546875" customWidth="1"/>
    <col min="6922" max="6922" width="15.42578125" customWidth="1"/>
    <col min="6923" max="6923" width="18.140625" customWidth="1"/>
    <col min="6924" max="6924" width="17.7109375" customWidth="1"/>
    <col min="6925" max="6925" width="20.140625" customWidth="1"/>
    <col min="6926" max="6926" width="14.85546875" customWidth="1"/>
    <col min="6928" max="6928" width="12.7109375" customWidth="1"/>
    <col min="7169" max="7169" width="5.7109375" customWidth="1"/>
    <col min="7170" max="7170" width="12.7109375" customWidth="1"/>
    <col min="7171" max="7171" width="13.42578125" customWidth="1"/>
    <col min="7172" max="7172" width="9.42578125" customWidth="1"/>
    <col min="7173" max="7173" width="14" customWidth="1"/>
    <col min="7174" max="7174" width="13.85546875" customWidth="1"/>
    <col min="7175" max="7175" width="12.140625" customWidth="1"/>
    <col min="7176" max="7176" width="14.5703125" customWidth="1"/>
    <col min="7177" max="7177" width="14.85546875" customWidth="1"/>
    <col min="7178" max="7178" width="15.42578125" customWidth="1"/>
    <col min="7179" max="7179" width="18.140625" customWidth="1"/>
    <col min="7180" max="7180" width="17.7109375" customWidth="1"/>
    <col min="7181" max="7181" width="20.140625" customWidth="1"/>
    <col min="7182" max="7182" width="14.85546875" customWidth="1"/>
    <col min="7184" max="7184" width="12.7109375" customWidth="1"/>
    <col min="7425" max="7425" width="5.7109375" customWidth="1"/>
    <col min="7426" max="7426" width="12.7109375" customWidth="1"/>
    <col min="7427" max="7427" width="13.42578125" customWidth="1"/>
    <col min="7428" max="7428" width="9.42578125" customWidth="1"/>
    <col min="7429" max="7429" width="14" customWidth="1"/>
    <col min="7430" max="7430" width="13.85546875" customWidth="1"/>
    <col min="7431" max="7431" width="12.140625" customWidth="1"/>
    <col min="7432" max="7432" width="14.5703125" customWidth="1"/>
    <col min="7433" max="7433" width="14.85546875" customWidth="1"/>
    <col min="7434" max="7434" width="15.42578125" customWidth="1"/>
    <col min="7435" max="7435" width="18.140625" customWidth="1"/>
    <col min="7436" max="7436" width="17.7109375" customWidth="1"/>
    <col min="7437" max="7437" width="20.140625" customWidth="1"/>
    <col min="7438" max="7438" width="14.85546875" customWidth="1"/>
    <col min="7440" max="7440" width="12.7109375" customWidth="1"/>
    <col min="7681" max="7681" width="5.7109375" customWidth="1"/>
    <col min="7682" max="7682" width="12.7109375" customWidth="1"/>
    <col min="7683" max="7683" width="13.42578125" customWidth="1"/>
    <col min="7684" max="7684" width="9.42578125" customWidth="1"/>
    <col min="7685" max="7685" width="14" customWidth="1"/>
    <col min="7686" max="7686" width="13.85546875" customWidth="1"/>
    <col min="7687" max="7687" width="12.140625" customWidth="1"/>
    <col min="7688" max="7688" width="14.5703125" customWidth="1"/>
    <col min="7689" max="7689" width="14.85546875" customWidth="1"/>
    <col min="7690" max="7690" width="15.42578125" customWidth="1"/>
    <col min="7691" max="7691" width="18.140625" customWidth="1"/>
    <col min="7692" max="7692" width="17.7109375" customWidth="1"/>
    <col min="7693" max="7693" width="20.140625" customWidth="1"/>
    <col min="7694" max="7694" width="14.85546875" customWidth="1"/>
    <col min="7696" max="7696" width="12.7109375" customWidth="1"/>
    <col min="7937" max="7937" width="5.7109375" customWidth="1"/>
    <col min="7938" max="7938" width="12.7109375" customWidth="1"/>
    <col min="7939" max="7939" width="13.42578125" customWidth="1"/>
    <col min="7940" max="7940" width="9.42578125" customWidth="1"/>
    <col min="7941" max="7941" width="14" customWidth="1"/>
    <col min="7942" max="7942" width="13.85546875" customWidth="1"/>
    <col min="7943" max="7943" width="12.140625" customWidth="1"/>
    <col min="7944" max="7944" width="14.5703125" customWidth="1"/>
    <col min="7945" max="7945" width="14.85546875" customWidth="1"/>
    <col min="7946" max="7946" width="15.42578125" customWidth="1"/>
    <col min="7947" max="7947" width="18.140625" customWidth="1"/>
    <col min="7948" max="7948" width="17.7109375" customWidth="1"/>
    <col min="7949" max="7949" width="20.140625" customWidth="1"/>
    <col min="7950" max="7950" width="14.85546875" customWidth="1"/>
    <col min="7952" max="7952" width="12.7109375" customWidth="1"/>
    <col min="8193" max="8193" width="5.7109375" customWidth="1"/>
    <col min="8194" max="8194" width="12.7109375" customWidth="1"/>
    <col min="8195" max="8195" width="13.42578125" customWidth="1"/>
    <col min="8196" max="8196" width="9.42578125" customWidth="1"/>
    <col min="8197" max="8197" width="14" customWidth="1"/>
    <col min="8198" max="8198" width="13.85546875" customWidth="1"/>
    <col min="8199" max="8199" width="12.140625" customWidth="1"/>
    <col min="8200" max="8200" width="14.5703125" customWidth="1"/>
    <col min="8201" max="8201" width="14.85546875" customWidth="1"/>
    <col min="8202" max="8202" width="15.42578125" customWidth="1"/>
    <col min="8203" max="8203" width="18.140625" customWidth="1"/>
    <col min="8204" max="8204" width="17.7109375" customWidth="1"/>
    <col min="8205" max="8205" width="20.140625" customWidth="1"/>
    <col min="8206" max="8206" width="14.85546875" customWidth="1"/>
    <col min="8208" max="8208" width="12.7109375" customWidth="1"/>
    <col min="8449" max="8449" width="5.7109375" customWidth="1"/>
    <col min="8450" max="8450" width="12.7109375" customWidth="1"/>
    <col min="8451" max="8451" width="13.42578125" customWidth="1"/>
    <col min="8452" max="8452" width="9.42578125" customWidth="1"/>
    <col min="8453" max="8453" width="14" customWidth="1"/>
    <col min="8454" max="8454" width="13.85546875" customWidth="1"/>
    <col min="8455" max="8455" width="12.140625" customWidth="1"/>
    <col min="8456" max="8456" width="14.5703125" customWidth="1"/>
    <col min="8457" max="8457" width="14.85546875" customWidth="1"/>
    <col min="8458" max="8458" width="15.42578125" customWidth="1"/>
    <col min="8459" max="8459" width="18.140625" customWidth="1"/>
    <col min="8460" max="8460" width="17.7109375" customWidth="1"/>
    <col min="8461" max="8461" width="20.140625" customWidth="1"/>
    <col min="8462" max="8462" width="14.85546875" customWidth="1"/>
    <col min="8464" max="8464" width="12.7109375" customWidth="1"/>
    <col min="8705" max="8705" width="5.7109375" customWidth="1"/>
    <col min="8706" max="8706" width="12.7109375" customWidth="1"/>
    <col min="8707" max="8707" width="13.42578125" customWidth="1"/>
    <col min="8708" max="8708" width="9.42578125" customWidth="1"/>
    <col min="8709" max="8709" width="14" customWidth="1"/>
    <col min="8710" max="8710" width="13.85546875" customWidth="1"/>
    <col min="8711" max="8711" width="12.140625" customWidth="1"/>
    <col min="8712" max="8712" width="14.5703125" customWidth="1"/>
    <col min="8713" max="8713" width="14.85546875" customWidth="1"/>
    <col min="8714" max="8714" width="15.42578125" customWidth="1"/>
    <col min="8715" max="8715" width="18.140625" customWidth="1"/>
    <col min="8716" max="8716" width="17.7109375" customWidth="1"/>
    <col min="8717" max="8717" width="20.140625" customWidth="1"/>
    <col min="8718" max="8718" width="14.85546875" customWidth="1"/>
    <col min="8720" max="8720" width="12.7109375" customWidth="1"/>
    <col min="8961" max="8961" width="5.7109375" customWidth="1"/>
    <col min="8962" max="8962" width="12.7109375" customWidth="1"/>
    <col min="8963" max="8963" width="13.42578125" customWidth="1"/>
    <col min="8964" max="8964" width="9.42578125" customWidth="1"/>
    <col min="8965" max="8965" width="14" customWidth="1"/>
    <col min="8966" max="8966" width="13.85546875" customWidth="1"/>
    <col min="8967" max="8967" width="12.140625" customWidth="1"/>
    <col min="8968" max="8968" width="14.5703125" customWidth="1"/>
    <col min="8969" max="8969" width="14.85546875" customWidth="1"/>
    <col min="8970" max="8970" width="15.42578125" customWidth="1"/>
    <col min="8971" max="8971" width="18.140625" customWidth="1"/>
    <col min="8972" max="8972" width="17.7109375" customWidth="1"/>
    <col min="8973" max="8973" width="20.140625" customWidth="1"/>
    <col min="8974" max="8974" width="14.85546875" customWidth="1"/>
    <col min="8976" max="8976" width="12.7109375" customWidth="1"/>
    <col min="9217" max="9217" width="5.7109375" customWidth="1"/>
    <col min="9218" max="9218" width="12.7109375" customWidth="1"/>
    <col min="9219" max="9219" width="13.42578125" customWidth="1"/>
    <col min="9220" max="9220" width="9.42578125" customWidth="1"/>
    <col min="9221" max="9221" width="14" customWidth="1"/>
    <col min="9222" max="9222" width="13.85546875" customWidth="1"/>
    <col min="9223" max="9223" width="12.140625" customWidth="1"/>
    <col min="9224" max="9224" width="14.5703125" customWidth="1"/>
    <col min="9225" max="9225" width="14.85546875" customWidth="1"/>
    <col min="9226" max="9226" width="15.42578125" customWidth="1"/>
    <col min="9227" max="9227" width="18.140625" customWidth="1"/>
    <col min="9228" max="9228" width="17.7109375" customWidth="1"/>
    <col min="9229" max="9229" width="20.140625" customWidth="1"/>
    <col min="9230" max="9230" width="14.85546875" customWidth="1"/>
    <col min="9232" max="9232" width="12.7109375" customWidth="1"/>
    <col min="9473" max="9473" width="5.7109375" customWidth="1"/>
    <col min="9474" max="9474" width="12.7109375" customWidth="1"/>
    <col min="9475" max="9475" width="13.42578125" customWidth="1"/>
    <col min="9476" max="9476" width="9.42578125" customWidth="1"/>
    <col min="9477" max="9477" width="14" customWidth="1"/>
    <col min="9478" max="9478" width="13.85546875" customWidth="1"/>
    <col min="9479" max="9479" width="12.140625" customWidth="1"/>
    <col min="9480" max="9480" width="14.5703125" customWidth="1"/>
    <col min="9481" max="9481" width="14.85546875" customWidth="1"/>
    <col min="9482" max="9482" width="15.42578125" customWidth="1"/>
    <col min="9483" max="9483" width="18.140625" customWidth="1"/>
    <col min="9484" max="9484" width="17.7109375" customWidth="1"/>
    <col min="9485" max="9485" width="20.140625" customWidth="1"/>
    <col min="9486" max="9486" width="14.85546875" customWidth="1"/>
    <col min="9488" max="9488" width="12.7109375" customWidth="1"/>
    <col min="9729" max="9729" width="5.7109375" customWidth="1"/>
    <col min="9730" max="9730" width="12.7109375" customWidth="1"/>
    <col min="9731" max="9731" width="13.42578125" customWidth="1"/>
    <col min="9732" max="9732" width="9.42578125" customWidth="1"/>
    <col min="9733" max="9733" width="14" customWidth="1"/>
    <col min="9734" max="9734" width="13.85546875" customWidth="1"/>
    <col min="9735" max="9735" width="12.140625" customWidth="1"/>
    <col min="9736" max="9736" width="14.5703125" customWidth="1"/>
    <col min="9737" max="9737" width="14.85546875" customWidth="1"/>
    <col min="9738" max="9738" width="15.42578125" customWidth="1"/>
    <col min="9739" max="9739" width="18.140625" customWidth="1"/>
    <col min="9740" max="9740" width="17.7109375" customWidth="1"/>
    <col min="9741" max="9741" width="20.140625" customWidth="1"/>
    <col min="9742" max="9742" width="14.85546875" customWidth="1"/>
    <col min="9744" max="9744" width="12.7109375" customWidth="1"/>
    <col min="9985" max="9985" width="5.7109375" customWidth="1"/>
    <col min="9986" max="9986" width="12.7109375" customWidth="1"/>
    <col min="9987" max="9987" width="13.42578125" customWidth="1"/>
    <col min="9988" max="9988" width="9.42578125" customWidth="1"/>
    <col min="9989" max="9989" width="14" customWidth="1"/>
    <col min="9990" max="9990" width="13.85546875" customWidth="1"/>
    <col min="9991" max="9991" width="12.140625" customWidth="1"/>
    <col min="9992" max="9992" width="14.5703125" customWidth="1"/>
    <col min="9993" max="9993" width="14.85546875" customWidth="1"/>
    <col min="9994" max="9994" width="15.42578125" customWidth="1"/>
    <col min="9995" max="9995" width="18.140625" customWidth="1"/>
    <col min="9996" max="9996" width="17.7109375" customWidth="1"/>
    <col min="9997" max="9997" width="20.140625" customWidth="1"/>
    <col min="9998" max="9998" width="14.85546875" customWidth="1"/>
    <col min="10000" max="10000" width="12.7109375" customWidth="1"/>
    <col min="10241" max="10241" width="5.7109375" customWidth="1"/>
    <col min="10242" max="10242" width="12.7109375" customWidth="1"/>
    <col min="10243" max="10243" width="13.42578125" customWidth="1"/>
    <col min="10244" max="10244" width="9.42578125" customWidth="1"/>
    <col min="10245" max="10245" width="14" customWidth="1"/>
    <col min="10246" max="10246" width="13.85546875" customWidth="1"/>
    <col min="10247" max="10247" width="12.140625" customWidth="1"/>
    <col min="10248" max="10248" width="14.5703125" customWidth="1"/>
    <col min="10249" max="10249" width="14.85546875" customWidth="1"/>
    <col min="10250" max="10250" width="15.42578125" customWidth="1"/>
    <col min="10251" max="10251" width="18.140625" customWidth="1"/>
    <col min="10252" max="10252" width="17.7109375" customWidth="1"/>
    <col min="10253" max="10253" width="20.140625" customWidth="1"/>
    <col min="10254" max="10254" width="14.85546875" customWidth="1"/>
    <col min="10256" max="10256" width="12.7109375" customWidth="1"/>
    <col min="10497" max="10497" width="5.7109375" customWidth="1"/>
    <col min="10498" max="10498" width="12.7109375" customWidth="1"/>
    <col min="10499" max="10499" width="13.42578125" customWidth="1"/>
    <col min="10500" max="10500" width="9.42578125" customWidth="1"/>
    <col min="10501" max="10501" width="14" customWidth="1"/>
    <col min="10502" max="10502" width="13.85546875" customWidth="1"/>
    <col min="10503" max="10503" width="12.140625" customWidth="1"/>
    <col min="10504" max="10504" width="14.5703125" customWidth="1"/>
    <col min="10505" max="10505" width="14.85546875" customWidth="1"/>
    <col min="10506" max="10506" width="15.42578125" customWidth="1"/>
    <col min="10507" max="10507" width="18.140625" customWidth="1"/>
    <col min="10508" max="10508" width="17.7109375" customWidth="1"/>
    <col min="10509" max="10509" width="20.140625" customWidth="1"/>
    <col min="10510" max="10510" width="14.85546875" customWidth="1"/>
    <col min="10512" max="10512" width="12.7109375" customWidth="1"/>
    <col min="10753" max="10753" width="5.7109375" customWidth="1"/>
    <col min="10754" max="10754" width="12.7109375" customWidth="1"/>
    <col min="10755" max="10755" width="13.42578125" customWidth="1"/>
    <col min="10756" max="10756" width="9.42578125" customWidth="1"/>
    <col min="10757" max="10757" width="14" customWidth="1"/>
    <col min="10758" max="10758" width="13.85546875" customWidth="1"/>
    <col min="10759" max="10759" width="12.140625" customWidth="1"/>
    <col min="10760" max="10760" width="14.5703125" customWidth="1"/>
    <col min="10761" max="10761" width="14.85546875" customWidth="1"/>
    <col min="10762" max="10762" width="15.42578125" customWidth="1"/>
    <col min="10763" max="10763" width="18.140625" customWidth="1"/>
    <col min="10764" max="10764" width="17.7109375" customWidth="1"/>
    <col min="10765" max="10765" width="20.140625" customWidth="1"/>
    <col min="10766" max="10766" width="14.85546875" customWidth="1"/>
    <col min="10768" max="10768" width="12.7109375" customWidth="1"/>
    <col min="11009" max="11009" width="5.7109375" customWidth="1"/>
    <col min="11010" max="11010" width="12.7109375" customWidth="1"/>
    <col min="11011" max="11011" width="13.42578125" customWidth="1"/>
    <col min="11012" max="11012" width="9.42578125" customWidth="1"/>
    <col min="11013" max="11013" width="14" customWidth="1"/>
    <col min="11014" max="11014" width="13.85546875" customWidth="1"/>
    <col min="11015" max="11015" width="12.140625" customWidth="1"/>
    <col min="11016" max="11016" width="14.5703125" customWidth="1"/>
    <col min="11017" max="11017" width="14.85546875" customWidth="1"/>
    <col min="11018" max="11018" width="15.42578125" customWidth="1"/>
    <col min="11019" max="11019" width="18.140625" customWidth="1"/>
    <col min="11020" max="11020" width="17.7109375" customWidth="1"/>
    <col min="11021" max="11021" width="20.140625" customWidth="1"/>
    <col min="11022" max="11022" width="14.85546875" customWidth="1"/>
    <col min="11024" max="11024" width="12.7109375" customWidth="1"/>
    <col min="11265" max="11265" width="5.7109375" customWidth="1"/>
    <col min="11266" max="11266" width="12.7109375" customWidth="1"/>
    <col min="11267" max="11267" width="13.42578125" customWidth="1"/>
    <col min="11268" max="11268" width="9.42578125" customWidth="1"/>
    <col min="11269" max="11269" width="14" customWidth="1"/>
    <col min="11270" max="11270" width="13.85546875" customWidth="1"/>
    <col min="11271" max="11271" width="12.140625" customWidth="1"/>
    <col min="11272" max="11272" width="14.5703125" customWidth="1"/>
    <col min="11273" max="11273" width="14.85546875" customWidth="1"/>
    <col min="11274" max="11274" width="15.42578125" customWidth="1"/>
    <col min="11275" max="11275" width="18.140625" customWidth="1"/>
    <col min="11276" max="11276" width="17.7109375" customWidth="1"/>
    <col min="11277" max="11277" width="20.140625" customWidth="1"/>
    <col min="11278" max="11278" width="14.85546875" customWidth="1"/>
    <col min="11280" max="11280" width="12.7109375" customWidth="1"/>
    <col min="11521" max="11521" width="5.7109375" customWidth="1"/>
    <col min="11522" max="11522" width="12.7109375" customWidth="1"/>
    <col min="11523" max="11523" width="13.42578125" customWidth="1"/>
    <col min="11524" max="11524" width="9.42578125" customWidth="1"/>
    <col min="11525" max="11525" width="14" customWidth="1"/>
    <col min="11526" max="11526" width="13.85546875" customWidth="1"/>
    <col min="11527" max="11527" width="12.140625" customWidth="1"/>
    <col min="11528" max="11528" width="14.5703125" customWidth="1"/>
    <col min="11529" max="11529" width="14.85546875" customWidth="1"/>
    <col min="11530" max="11530" width="15.42578125" customWidth="1"/>
    <col min="11531" max="11531" width="18.140625" customWidth="1"/>
    <col min="11532" max="11532" width="17.7109375" customWidth="1"/>
    <col min="11533" max="11533" width="20.140625" customWidth="1"/>
    <col min="11534" max="11534" width="14.85546875" customWidth="1"/>
    <col min="11536" max="11536" width="12.7109375" customWidth="1"/>
    <col min="11777" max="11777" width="5.7109375" customWidth="1"/>
    <col min="11778" max="11778" width="12.7109375" customWidth="1"/>
    <col min="11779" max="11779" width="13.42578125" customWidth="1"/>
    <col min="11780" max="11780" width="9.42578125" customWidth="1"/>
    <col min="11781" max="11781" width="14" customWidth="1"/>
    <col min="11782" max="11782" width="13.85546875" customWidth="1"/>
    <col min="11783" max="11783" width="12.140625" customWidth="1"/>
    <col min="11784" max="11784" width="14.5703125" customWidth="1"/>
    <col min="11785" max="11785" width="14.85546875" customWidth="1"/>
    <col min="11786" max="11786" width="15.42578125" customWidth="1"/>
    <col min="11787" max="11787" width="18.140625" customWidth="1"/>
    <col min="11788" max="11788" width="17.7109375" customWidth="1"/>
    <col min="11789" max="11789" width="20.140625" customWidth="1"/>
    <col min="11790" max="11790" width="14.85546875" customWidth="1"/>
    <col min="11792" max="11792" width="12.7109375" customWidth="1"/>
    <col min="12033" max="12033" width="5.7109375" customWidth="1"/>
    <col min="12034" max="12034" width="12.7109375" customWidth="1"/>
    <col min="12035" max="12035" width="13.42578125" customWidth="1"/>
    <col min="12036" max="12036" width="9.42578125" customWidth="1"/>
    <col min="12037" max="12037" width="14" customWidth="1"/>
    <col min="12038" max="12038" width="13.85546875" customWidth="1"/>
    <col min="12039" max="12039" width="12.140625" customWidth="1"/>
    <col min="12040" max="12040" width="14.5703125" customWidth="1"/>
    <col min="12041" max="12041" width="14.85546875" customWidth="1"/>
    <col min="12042" max="12042" width="15.42578125" customWidth="1"/>
    <col min="12043" max="12043" width="18.140625" customWidth="1"/>
    <col min="12044" max="12044" width="17.7109375" customWidth="1"/>
    <col min="12045" max="12045" width="20.140625" customWidth="1"/>
    <col min="12046" max="12046" width="14.85546875" customWidth="1"/>
    <col min="12048" max="12048" width="12.7109375" customWidth="1"/>
    <col min="12289" max="12289" width="5.7109375" customWidth="1"/>
    <col min="12290" max="12290" width="12.7109375" customWidth="1"/>
    <col min="12291" max="12291" width="13.42578125" customWidth="1"/>
    <col min="12292" max="12292" width="9.42578125" customWidth="1"/>
    <col min="12293" max="12293" width="14" customWidth="1"/>
    <col min="12294" max="12294" width="13.85546875" customWidth="1"/>
    <col min="12295" max="12295" width="12.140625" customWidth="1"/>
    <col min="12296" max="12296" width="14.5703125" customWidth="1"/>
    <col min="12297" max="12297" width="14.85546875" customWidth="1"/>
    <col min="12298" max="12298" width="15.42578125" customWidth="1"/>
    <col min="12299" max="12299" width="18.140625" customWidth="1"/>
    <col min="12300" max="12300" width="17.7109375" customWidth="1"/>
    <col min="12301" max="12301" width="20.140625" customWidth="1"/>
    <col min="12302" max="12302" width="14.85546875" customWidth="1"/>
    <col min="12304" max="12304" width="12.7109375" customWidth="1"/>
    <col min="12545" max="12545" width="5.7109375" customWidth="1"/>
    <col min="12546" max="12546" width="12.7109375" customWidth="1"/>
    <col min="12547" max="12547" width="13.42578125" customWidth="1"/>
    <col min="12548" max="12548" width="9.42578125" customWidth="1"/>
    <col min="12549" max="12549" width="14" customWidth="1"/>
    <col min="12550" max="12550" width="13.85546875" customWidth="1"/>
    <col min="12551" max="12551" width="12.140625" customWidth="1"/>
    <col min="12552" max="12552" width="14.5703125" customWidth="1"/>
    <col min="12553" max="12553" width="14.85546875" customWidth="1"/>
    <col min="12554" max="12554" width="15.42578125" customWidth="1"/>
    <col min="12555" max="12555" width="18.140625" customWidth="1"/>
    <col min="12556" max="12556" width="17.7109375" customWidth="1"/>
    <col min="12557" max="12557" width="20.140625" customWidth="1"/>
    <col min="12558" max="12558" width="14.85546875" customWidth="1"/>
    <col min="12560" max="12560" width="12.7109375" customWidth="1"/>
    <col min="12801" max="12801" width="5.7109375" customWidth="1"/>
    <col min="12802" max="12802" width="12.7109375" customWidth="1"/>
    <col min="12803" max="12803" width="13.42578125" customWidth="1"/>
    <col min="12804" max="12804" width="9.42578125" customWidth="1"/>
    <col min="12805" max="12805" width="14" customWidth="1"/>
    <col min="12806" max="12806" width="13.85546875" customWidth="1"/>
    <col min="12807" max="12807" width="12.140625" customWidth="1"/>
    <col min="12808" max="12808" width="14.5703125" customWidth="1"/>
    <col min="12809" max="12809" width="14.85546875" customWidth="1"/>
    <col min="12810" max="12810" width="15.42578125" customWidth="1"/>
    <col min="12811" max="12811" width="18.140625" customWidth="1"/>
    <col min="12812" max="12812" width="17.7109375" customWidth="1"/>
    <col min="12813" max="12813" width="20.140625" customWidth="1"/>
    <col min="12814" max="12814" width="14.85546875" customWidth="1"/>
    <col min="12816" max="12816" width="12.7109375" customWidth="1"/>
    <col min="13057" max="13057" width="5.7109375" customWidth="1"/>
    <col min="13058" max="13058" width="12.7109375" customWidth="1"/>
    <col min="13059" max="13059" width="13.42578125" customWidth="1"/>
    <col min="13060" max="13060" width="9.42578125" customWidth="1"/>
    <col min="13061" max="13061" width="14" customWidth="1"/>
    <col min="13062" max="13062" width="13.85546875" customWidth="1"/>
    <col min="13063" max="13063" width="12.140625" customWidth="1"/>
    <col min="13064" max="13064" width="14.5703125" customWidth="1"/>
    <col min="13065" max="13065" width="14.85546875" customWidth="1"/>
    <col min="13066" max="13066" width="15.42578125" customWidth="1"/>
    <col min="13067" max="13067" width="18.140625" customWidth="1"/>
    <col min="13068" max="13068" width="17.7109375" customWidth="1"/>
    <col min="13069" max="13069" width="20.140625" customWidth="1"/>
    <col min="13070" max="13070" width="14.85546875" customWidth="1"/>
    <col min="13072" max="13072" width="12.7109375" customWidth="1"/>
    <col min="13313" max="13313" width="5.7109375" customWidth="1"/>
    <col min="13314" max="13314" width="12.7109375" customWidth="1"/>
    <col min="13315" max="13315" width="13.42578125" customWidth="1"/>
    <col min="13316" max="13316" width="9.42578125" customWidth="1"/>
    <col min="13317" max="13317" width="14" customWidth="1"/>
    <col min="13318" max="13318" width="13.85546875" customWidth="1"/>
    <col min="13319" max="13319" width="12.140625" customWidth="1"/>
    <col min="13320" max="13320" width="14.5703125" customWidth="1"/>
    <col min="13321" max="13321" width="14.85546875" customWidth="1"/>
    <col min="13322" max="13322" width="15.42578125" customWidth="1"/>
    <col min="13323" max="13323" width="18.140625" customWidth="1"/>
    <col min="13324" max="13324" width="17.7109375" customWidth="1"/>
    <col min="13325" max="13325" width="20.140625" customWidth="1"/>
    <col min="13326" max="13326" width="14.85546875" customWidth="1"/>
    <col min="13328" max="13328" width="12.7109375" customWidth="1"/>
    <col min="13569" max="13569" width="5.7109375" customWidth="1"/>
    <col min="13570" max="13570" width="12.7109375" customWidth="1"/>
    <col min="13571" max="13571" width="13.42578125" customWidth="1"/>
    <col min="13572" max="13572" width="9.42578125" customWidth="1"/>
    <col min="13573" max="13573" width="14" customWidth="1"/>
    <col min="13574" max="13574" width="13.85546875" customWidth="1"/>
    <col min="13575" max="13575" width="12.140625" customWidth="1"/>
    <col min="13576" max="13576" width="14.5703125" customWidth="1"/>
    <col min="13577" max="13577" width="14.85546875" customWidth="1"/>
    <col min="13578" max="13578" width="15.42578125" customWidth="1"/>
    <col min="13579" max="13579" width="18.140625" customWidth="1"/>
    <col min="13580" max="13580" width="17.7109375" customWidth="1"/>
    <col min="13581" max="13581" width="20.140625" customWidth="1"/>
    <col min="13582" max="13582" width="14.85546875" customWidth="1"/>
    <col min="13584" max="13584" width="12.7109375" customWidth="1"/>
    <col min="13825" max="13825" width="5.7109375" customWidth="1"/>
    <col min="13826" max="13826" width="12.7109375" customWidth="1"/>
    <col min="13827" max="13827" width="13.42578125" customWidth="1"/>
    <col min="13828" max="13828" width="9.42578125" customWidth="1"/>
    <col min="13829" max="13829" width="14" customWidth="1"/>
    <col min="13830" max="13830" width="13.85546875" customWidth="1"/>
    <col min="13831" max="13831" width="12.140625" customWidth="1"/>
    <col min="13832" max="13832" width="14.5703125" customWidth="1"/>
    <col min="13833" max="13833" width="14.85546875" customWidth="1"/>
    <col min="13834" max="13834" width="15.42578125" customWidth="1"/>
    <col min="13835" max="13835" width="18.140625" customWidth="1"/>
    <col min="13836" max="13836" width="17.7109375" customWidth="1"/>
    <col min="13837" max="13837" width="20.140625" customWidth="1"/>
    <col min="13838" max="13838" width="14.85546875" customWidth="1"/>
    <col min="13840" max="13840" width="12.7109375" customWidth="1"/>
    <col min="14081" max="14081" width="5.7109375" customWidth="1"/>
    <col min="14082" max="14082" width="12.7109375" customWidth="1"/>
    <col min="14083" max="14083" width="13.42578125" customWidth="1"/>
    <col min="14084" max="14084" width="9.42578125" customWidth="1"/>
    <col min="14085" max="14085" width="14" customWidth="1"/>
    <col min="14086" max="14086" width="13.85546875" customWidth="1"/>
    <col min="14087" max="14087" width="12.140625" customWidth="1"/>
    <col min="14088" max="14088" width="14.5703125" customWidth="1"/>
    <col min="14089" max="14089" width="14.85546875" customWidth="1"/>
    <col min="14090" max="14090" width="15.42578125" customWidth="1"/>
    <col min="14091" max="14091" width="18.140625" customWidth="1"/>
    <col min="14092" max="14092" width="17.7109375" customWidth="1"/>
    <col min="14093" max="14093" width="20.140625" customWidth="1"/>
    <col min="14094" max="14094" width="14.85546875" customWidth="1"/>
    <col min="14096" max="14096" width="12.7109375" customWidth="1"/>
    <col min="14337" max="14337" width="5.7109375" customWidth="1"/>
    <col min="14338" max="14338" width="12.7109375" customWidth="1"/>
    <col min="14339" max="14339" width="13.42578125" customWidth="1"/>
    <col min="14340" max="14340" width="9.42578125" customWidth="1"/>
    <col min="14341" max="14341" width="14" customWidth="1"/>
    <col min="14342" max="14342" width="13.85546875" customWidth="1"/>
    <col min="14343" max="14343" width="12.140625" customWidth="1"/>
    <col min="14344" max="14344" width="14.5703125" customWidth="1"/>
    <col min="14345" max="14345" width="14.85546875" customWidth="1"/>
    <col min="14346" max="14346" width="15.42578125" customWidth="1"/>
    <col min="14347" max="14347" width="18.140625" customWidth="1"/>
    <col min="14348" max="14348" width="17.7109375" customWidth="1"/>
    <col min="14349" max="14349" width="20.140625" customWidth="1"/>
    <col min="14350" max="14350" width="14.85546875" customWidth="1"/>
    <col min="14352" max="14352" width="12.7109375" customWidth="1"/>
    <col min="14593" max="14593" width="5.7109375" customWidth="1"/>
    <col min="14594" max="14594" width="12.7109375" customWidth="1"/>
    <col min="14595" max="14595" width="13.42578125" customWidth="1"/>
    <col min="14596" max="14596" width="9.42578125" customWidth="1"/>
    <col min="14597" max="14597" width="14" customWidth="1"/>
    <col min="14598" max="14598" width="13.85546875" customWidth="1"/>
    <col min="14599" max="14599" width="12.140625" customWidth="1"/>
    <col min="14600" max="14600" width="14.5703125" customWidth="1"/>
    <col min="14601" max="14601" width="14.85546875" customWidth="1"/>
    <col min="14602" max="14602" width="15.42578125" customWidth="1"/>
    <col min="14603" max="14603" width="18.140625" customWidth="1"/>
    <col min="14604" max="14604" width="17.7109375" customWidth="1"/>
    <col min="14605" max="14605" width="20.140625" customWidth="1"/>
    <col min="14606" max="14606" width="14.85546875" customWidth="1"/>
    <col min="14608" max="14608" width="12.7109375" customWidth="1"/>
    <col min="14849" max="14849" width="5.7109375" customWidth="1"/>
    <col min="14850" max="14850" width="12.7109375" customWidth="1"/>
    <col min="14851" max="14851" width="13.42578125" customWidth="1"/>
    <col min="14852" max="14852" width="9.42578125" customWidth="1"/>
    <col min="14853" max="14853" width="14" customWidth="1"/>
    <col min="14854" max="14854" width="13.85546875" customWidth="1"/>
    <col min="14855" max="14855" width="12.140625" customWidth="1"/>
    <col min="14856" max="14856" width="14.5703125" customWidth="1"/>
    <col min="14857" max="14857" width="14.85546875" customWidth="1"/>
    <col min="14858" max="14858" width="15.42578125" customWidth="1"/>
    <col min="14859" max="14859" width="18.140625" customWidth="1"/>
    <col min="14860" max="14860" width="17.7109375" customWidth="1"/>
    <col min="14861" max="14861" width="20.140625" customWidth="1"/>
    <col min="14862" max="14862" width="14.85546875" customWidth="1"/>
    <col min="14864" max="14864" width="12.7109375" customWidth="1"/>
    <col min="15105" max="15105" width="5.7109375" customWidth="1"/>
    <col min="15106" max="15106" width="12.7109375" customWidth="1"/>
    <col min="15107" max="15107" width="13.42578125" customWidth="1"/>
    <col min="15108" max="15108" width="9.42578125" customWidth="1"/>
    <col min="15109" max="15109" width="14" customWidth="1"/>
    <col min="15110" max="15110" width="13.85546875" customWidth="1"/>
    <col min="15111" max="15111" width="12.140625" customWidth="1"/>
    <col min="15112" max="15112" width="14.5703125" customWidth="1"/>
    <col min="15113" max="15113" width="14.85546875" customWidth="1"/>
    <col min="15114" max="15114" width="15.42578125" customWidth="1"/>
    <col min="15115" max="15115" width="18.140625" customWidth="1"/>
    <col min="15116" max="15116" width="17.7109375" customWidth="1"/>
    <col min="15117" max="15117" width="20.140625" customWidth="1"/>
    <col min="15118" max="15118" width="14.85546875" customWidth="1"/>
    <col min="15120" max="15120" width="12.7109375" customWidth="1"/>
    <col min="15361" max="15361" width="5.7109375" customWidth="1"/>
    <col min="15362" max="15362" width="12.7109375" customWidth="1"/>
    <col min="15363" max="15363" width="13.42578125" customWidth="1"/>
    <col min="15364" max="15364" width="9.42578125" customWidth="1"/>
    <col min="15365" max="15365" width="14" customWidth="1"/>
    <col min="15366" max="15366" width="13.85546875" customWidth="1"/>
    <col min="15367" max="15367" width="12.140625" customWidth="1"/>
    <col min="15368" max="15368" width="14.5703125" customWidth="1"/>
    <col min="15369" max="15369" width="14.85546875" customWidth="1"/>
    <col min="15370" max="15370" width="15.42578125" customWidth="1"/>
    <col min="15371" max="15371" width="18.140625" customWidth="1"/>
    <col min="15372" max="15372" width="17.7109375" customWidth="1"/>
    <col min="15373" max="15373" width="20.140625" customWidth="1"/>
    <col min="15374" max="15374" width="14.85546875" customWidth="1"/>
    <col min="15376" max="15376" width="12.7109375" customWidth="1"/>
    <col min="15617" max="15617" width="5.7109375" customWidth="1"/>
    <col min="15618" max="15618" width="12.7109375" customWidth="1"/>
    <col min="15619" max="15619" width="13.42578125" customWidth="1"/>
    <col min="15620" max="15620" width="9.42578125" customWidth="1"/>
    <col min="15621" max="15621" width="14" customWidth="1"/>
    <col min="15622" max="15622" width="13.85546875" customWidth="1"/>
    <col min="15623" max="15623" width="12.140625" customWidth="1"/>
    <col min="15624" max="15624" width="14.5703125" customWidth="1"/>
    <col min="15625" max="15625" width="14.85546875" customWidth="1"/>
    <col min="15626" max="15626" width="15.42578125" customWidth="1"/>
    <col min="15627" max="15627" width="18.140625" customWidth="1"/>
    <col min="15628" max="15628" width="17.7109375" customWidth="1"/>
    <col min="15629" max="15629" width="20.140625" customWidth="1"/>
    <col min="15630" max="15630" width="14.85546875" customWidth="1"/>
    <col min="15632" max="15632" width="12.7109375" customWidth="1"/>
    <col min="15873" max="15873" width="5.7109375" customWidth="1"/>
    <col min="15874" max="15874" width="12.7109375" customWidth="1"/>
    <col min="15875" max="15875" width="13.42578125" customWidth="1"/>
    <col min="15876" max="15876" width="9.42578125" customWidth="1"/>
    <col min="15877" max="15877" width="14" customWidth="1"/>
    <col min="15878" max="15878" width="13.85546875" customWidth="1"/>
    <col min="15879" max="15879" width="12.140625" customWidth="1"/>
    <col min="15880" max="15880" width="14.5703125" customWidth="1"/>
    <col min="15881" max="15881" width="14.85546875" customWidth="1"/>
    <col min="15882" max="15882" width="15.42578125" customWidth="1"/>
    <col min="15883" max="15883" width="18.140625" customWidth="1"/>
    <col min="15884" max="15884" width="17.7109375" customWidth="1"/>
    <col min="15885" max="15885" width="20.140625" customWidth="1"/>
    <col min="15886" max="15886" width="14.85546875" customWidth="1"/>
    <col min="15888" max="15888" width="12.7109375" customWidth="1"/>
    <col min="16129" max="16129" width="5.7109375" customWidth="1"/>
    <col min="16130" max="16130" width="12.7109375" customWidth="1"/>
    <col min="16131" max="16131" width="13.42578125" customWidth="1"/>
    <col min="16132" max="16132" width="9.42578125" customWidth="1"/>
    <col min="16133" max="16133" width="14" customWidth="1"/>
    <col min="16134" max="16134" width="13.85546875" customWidth="1"/>
    <col min="16135" max="16135" width="12.140625" customWidth="1"/>
    <col min="16136" max="16136" width="14.5703125" customWidth="1"/>
    <col min="16137" max="16137" width="14.85546875" customWidth="1"/>
    <col min="16138" max="16138" width="15.42578125" customWidth="1"/>
    <col min="16139" max="16139" width="18.140625" customWidth="1"/>
    <col min="16140" max="16140" width="17.7109375" customWidth="1"/>
    <col min="16141" max="16141" width="20.140625" customWidth="1"/>
    <col min="16142" max="16142" width="14.85546875" customWidth="1"/>
    <col min="16144" max="16144" width="12.7109375" customWidth="1"/>
  </cols>
  <sheetData>
    <row r="2" spans="1:13" ht="27.75" customHeight="1">
      <c r="C2" s="201" t="str">
        <f>'اطلاعات اولیه'!C7</f>
        <v>نام شرکت : کارآمد ترانیک (سهامی خاص)</v>
      </c>
      <c r="G2" s="204"/>
      <c r="H2" s="201"/>
      <c r="J2" s="205"/>
      <c r="K2" s="204"/>
      <c r="L2" s="204" t="s">
        <v>0</v>
      </c>
      <c r="M2" s="204" t="str">
        <f>'اطلاعات اولیه'!F7</f>
        <v>اردیبهشت1402</v>
      </c>
    </row>
    <row r="3" spans="1:13" ht="23.25" customHeight="1">
      <c r="C3" s="201" t="s">
        <v>214</v>
      </c>
      <c r="G3" s="204"/>
      <c r="H3" s="201"/>
      <c r="K3" s="204"/>
      <c r="L3" s="204" t="s">
        <v>1</v>
      </c>
      <c r="M3" s="204" t="str">
        <f>'اطلاعات اولیه'!F8</f>
        <v>مهدی وهابی</v>
      </c>
    </row>
    <row r="4" spans="1:13" ht="24" customHeight="1">
      <c r="C4" s="201" t="str">
        <f>'اطلاعات اولیه'!C9</f>
        <v>سال مورد رسیدگی :1401/12/29</v>
      </c>
      <c r="G4" s="204"/>
      <c r="H4" s="201"/>
      <c r="K4" s="204"/>
      <c r="L4" s="204" t="s">
        <v>215</v>
      </c>
      <c r="M4" s="204">
        <f>'اطلاعات اولیه'!F9</f>
        <v>0</v>
      </c>
    </row>
    <row r="5" spans="1:13" ht="24" customHeight="1">
      <c r="H5" s="201"/>
      <c r="K5" s="204"/>
      <c r="L5" s="204"/>
      <c r="M5" s="204"/>
    </row>
    <row r="6" spans="1:13" ht="19.5" customHeight="1">
      <c r="A6" s="207"/>
      <c r="B6" s="207"/>
      <c r="C6" s="207"/>
      <c r="D6" s="208"/>
      <c r="E6" s="209"/>
      <c r="F6" s="209"/>
      <c r="G6" s="207"/>
      <c r="H6" s="207"/>
      <c r="I6" s="207"/>
      <c r="J6" s="210"/>
      <c r="K6" s="211"/>
      <c r="L6" s="207"/>
    </row>
    <row r="7" spans="1:13" s="221" customFormat="1" ht="45" customHeight="1">
      <c r="A7" s="212" t="s">
        <v>105</v>
      </c>
      <c r="B7" s="212" t="s">
        <v>216</v>
      </c>
      <c r="C7" s="213" t="s">
        <v>217</v>
      </c>
      <c r="D7" s="214" t="s">
        <v>218</v>
      </c>
      <c r="E7" s="215" t="s">
        <v>219</v>
      </c>
      <c r="F7" s="212" t="s">
        <v>220</v>
      </c>
      <c r="G7" s="216" t="s">
        <v>221</v>
      </c>
      <c r="H7" s="217" t="s">
        <v>222</v>
      </c>
      <c r="I7" s="215" t="s">
        <v>223</v>
      </c>
      <c r="J7" s="218" t="s">
        <v>224</v>
      </c>
      <c r="K7" s="219" t="str">
        <f>'اطلاعات اولیه'!C14</f>
        <v>مانده طبق دفاتر در 1401/12/29</v>
      </c>
      <c r="L7" s="220" t="str">
        <f>'اطلاعات اولیه'!C12</f>
        <v>مانده طبق دفاتر در 1400/12/29</v>
      </c>
      <c r="M7" s="212" t="s">
        <v>225</v>
      </c>
    </row>
    <row r="8" spans="1:13" s="229" customFormat="1" ht="18.75">
      <c r="A8" s="222"/>
      <c r="B8" s="222"/>
      <c r="C8" s="222"/>
      <c r="D8" s="223"/>
      <c r="E8" s="224"/>
      <c r="F8" s="224"/>
      <c r="G8" s="222"/>
      <c r="H8" s="222"/>
      <c r="I8" s="222"/>
      <c r="J8" s="225"/>
      <c r="K8" s="226"/>
      <c r="L8" s="227"/>
      <c r="M8" s="228"/>
    </row>
    <row r="9" spans="1:13" s="229" customFormat="1" ht="18.75">
      <c r="A9" s="222"/>
      <c r="B9" s="222"/>
      <c r="C9" s="222"/>
      <c r="D9" s="223"/>
      <c r="E9" s="224"/>
      <c r="F9" s="224"/>
      <c r="G9" s="222"/>
      <c r="H9" s="222"/>
      <c r="I9" s="222"/>
      <c r="J9" s="225"/>
      <c r="K9" s="226"/>
      <c r="L9" s="227"/>
      <c r="M9" s="222"/>
    </row>
    <row r="10" spans="1:13" s="229" customFormat="1" ht="18.75">
      <c r="A10" s="228"/>
      <c r="B10" s="228"/>
      <c r="C10" s="228"/>
      <c r="D10" s="230"/>
      <c r="E10" s="231"/>
      <c r="F10" s="231"/>
      <c r="G10" s="228"/>
      <c r="H10" s="228"/>
      <c r="I10" s="228"/>
      <c r="J10" s="232"/>
      <c r="K10" s="233"/>
      <c r="L10" s="228"/>
      <c r="M10" s="228"/>
    </row>
    <row r="11" spans="1:13" s="229" customFormat="1" ht="18.75">
      <c r="A11" s="222"/>
      <c r="B11" s="222"/>
      <c r="C11" s="222"/>
      <c r="D11" s="223"/>
      <c r="E11" s="224"/>
      <c r="F11" s="224"/>
      <c r="G11" s="222"/>
      <c r="H11" s="222"/>
      <c r="I11" s="222"/>
      <c r="J11" s="225"/>
      <c r="K11" s="226"/>
      <c r="L11" s="222"/>
      <c r="M11" s="222"/>
    </row>
    <row r="12" spans="1:13" s="229" customFormat="1" ht="18.75">
      <c r="A12" s="234"/>
      <c r="B12" s="234"/>
      <c r="C12" s="234"/>
      <c r="D12" s="235"/>
      <c r="E12" s="236"/>
      <c r="F12" s="236"/>
      <c r="G12" s="234"/>
      <c r="H12" s="234"/>
      <c r="I12" s="234"/>
      <c r="J12" s="237"/>
      <c r="K12" s="238"/>
      <c r="L12" s="234"/>
      <c r="M12" s="234"/>
    </row>
    <row r="13" spans="1:13" s="229" customFormat="1" ht="18.75">
      <c r="A13" s="239"/>
      <c r="B13" s="239"/>
      <c r="C13" s="239"/>
      <c r="D13" s="240"/>
      <c r="E13" s="241"/>
      <c r="F13" s="241"/>
      <c r="G13" s="239"/>
      <c r="H13" s="239"/>
      <c r="I13" s="239"/>
      <c r="J13" s="242"/>
      <c r="K13" s="243"/>
      <c r="L13" s="239"/>
      <c r="M13" s="239"/>
    </row>
    <row r="14" spans="1:13" s="229" customFormat="1" ht="18.75">
      <c r="A14" s="222"/>
      <c r="B14" s="222"/>
      <c r="C14" s="222"/>
      <c r="D14" s="223"/>
      <c r="E14" s="224"/>
      <c r="F14" s="224"/>
      <c r="G14" s="222"/>
      <c r="H14" s="222"/>
      <c r="I14" s="222"/>
      <c r="J14" s="225"/>
      <c r="K14" s="226"/>
      <c r="L14" s="222"/>
      <c r="M14" s="222"/>
    </row>
    <row r="15" spans="1:13" s="229" customFormat="1" ht="18.75">
      <c r="A15" s="239"/>
      <c r="B15" s="239"/>
      <c r="C15" s="239"/>
      <c r="D15" s="240"/>
      <c r="E15" s="241"/>
      <c r="F15" s="241"/>
      <c r="G15" s="239"/>
      <c r="H15" s="239"/>
      <c r="I15" s="239"/>
      <c r="J15" s="242"/>
      <c r="K15" s="243"/>
      <c r="L15" s="239"/>
      <c r="M15" s="239"/>
    </row>
    <row r="16" spans="1:13" s="229" customFormat="1" ht="18.75">
      <c r="A16" s="222"/>
      <c r="B16" s="222"/>
      <c r="C16" s="222"/>
      <c r="D16" s="223"/>
      <c r="E16" s="224"/>
      <c r="F16" s="224"/>
      <c r="G16" s="222"/>
      <c r="H16" s="222"/>
      <c r="I16" s="222"/>
      <c r="J16" s="225"/>
      <c r="K16" s="226"/>
      <c r="L16" s="222"/>
      <c r="M16" s="222"/>
    </row>
    <row r="17" spans="1:33" s="229" customFormat="1" ht="18.75">
      <c r="A17" s="239"/>
      <c r="B17" s="239"/>
      <c r="C17" s="239"/>
      <c r="D17" s="240"/>
      <c r="E17" s="241"/>
      <c r="F17" s="241"/>
      <c r="G17" s="239"/>
      <c r="H17" s="239"/>
      <c r="I17" s="239"/>
      <c r="J17" s="242"/>
      <c r="K17" s="243"/>
      <c r="L17" s="239"/>
      <c r="M17" s="239"/>
    </row>
    <row r="18" spans="1:33" s="229" customFormat="1" ht="18.75">
      <c r="A18" s="222"/>
      <c r="B18" s="222"/>
      <c r="C18" s="222"/>
      <c r="D18" s="223"/>
      <c r="E18" s="224"/>
      <c r="F18" s="224"/>
      <c r="G18" s="222"/>
      <c r="H18" s="222"/>
      <c r="I18" s="222"/>
      <c r="J18" s="225"/>
      <c r="K18" s="226"/>
      <c r="L18" s="222"/>
      <c r="M18" s="222"/>
    </row>
    <row r="19" spans="1:33" s="229" customFormat="1" ht="18.75">
      <c r="A19" s="239"/>
      <c r="B19" s="239"/>
      <c r="C19" s="239"/>
      <c r="D19" s="240"/>
      <c r="E19" s="241"/>
      <c r="F19" s="241"/>
      <c r="G19" s="239"/>
      <c r="H19" s="239"/>
      <c r="I19" s="239"/>
      <c r="J19" s="242"/>
      <c r="K19" s="243"/>
      <c r="L19" s="239"/>
      <c r="M19" s="239"/>
    </row>
    <row r="20" spans="1:33" s="229" customFormat="1" ht="18.75">
      <c r="A20" s="222"/>
      <c r="B20" s="222"/>
      <c r="C20" s="222"/>
      <c r="D20" s="223"/>
      <c r="E20" s="224"/>
      <c r="F20" s="224"/>
      <c r="G20" s="222"/>
      <c r="H20" s="222"/>
      <c r="I20" s="222"/>
      <c r="J20" s="225"/>
      <c r="K20" s="226"/>
      <c r="L20" s="222"/>
      <c r="M20" s="222"/>
    </row>
    <row r="21" spans="1:33" s="229" customFormat="1" ht="18.75">
      <c r="A21" s="239"/>
      <c r="B21" s="239"/>
      <c r="C21" s="239"/>
      <c r="D21" s="240"/>
      <c r="E21" s="241"/>
      <c r="F21" s="241"/>
      <c r="G21" s="239"/>
      <c r="H21" s="239"/>
      <c r="I21" s="239"/>
      <c r="J21" s="242"/>
      <c r="K21" s="243"/>
      <c r="L21" s="239"/>
      <c r="M21" s="239"/>
    </row>
    <row r="22" spans="1:33" s="229" customFormat="1" ht="18.75">
      <c r="A22" s="222"/>
      <c r="B22" s="222"/>
      <c r="C22" s="222"/>
      <c r="D22" s="223"/>
      <c r="E22" s="224"/>
      <c r="F22" s="224"/>
      <c r="G22" s="222"/>
      <c r="H22" s="222"/>
      <c r="I22" s="222"/>
      <c r="J22" s="225"/>
      <c r="K22" s="226"/>
      <c r="L22" s="222"/>
      <c r="M22" s="222"/>
    </row>
    <row r="23" spans="1:33" s="229" customFormat="1" ht="18.75">
      <c r="A23" s="222"/>
      <c r="B23" s="222"/>
      <c r="C23" s="222"/>
      <c r="D23" s="223"/>
      <c r="E23" s="224"/>
      <c r="F23" s="224"/>
      <c r="G23" s="222"/>
      <c r="H23" s="222"/>
      <c r="I23" s="222"/>
      <c r="J23" s="225"/>
      <c r="K23" s="226"/>
      <c r="L23" s="222"/>
      <c r="M23" s="222"/>
    </row>
    <row r="24" spans="1:33" s="229" customFormat="1" ht="18.75">
      <c r="A24" s="239"/>
      <c r="B24" s="234"/>
      <c r="C24" s="239"/>
      <c r="D24" s="240"/>
      <c r="E24" s="241"/>
      <c r="F24" s="236"/>
      <c r="G24" s="239"/>
      <c r="H24" s="239"/>
      <c r="I24" s="234"/>
      <c r="J24" s="242"/>
      <c r="K24" s="243"/>
      <c r="L24" s="239"/>
      <c r="M24" s="239"/>
    </row>
    <row r="25" spans="1:33" s="251" customFormat="1" ht="19.5" thickBot="1">
      <c r="A25" s="244"/>
      <c r="B25" s="244" t="s">
        <v>115</v>
      </c>
      <c r="C25" s="244"/>
      <c r="D25" s="245"/>
      <c r="E25" s="246"/>
      <c r="F25" s="246"/>
      <c r="G25" s="244"/>
      <c r="H25" s="244"/>
      <c r="I25" s="244"/>
      <c r="J25" s="247"/>
      <c r="K25" s="248"/>
      <c r="L25" s="244"/>
      <c r="M25" s="244"/>
      <c r="N25" s="249"/>
      <c r="O25" s="250"/>
      <c r="P25" s="250"/>
      <c r="Q25" s="250"/>
      <c r="R25" s="250"/>
      <c r="S25" s="250"/>
      <c r="T25" s="250"/>
      <c r="U25" s="250"/>
      <c r="V25" s="250"/>
      <c r="W25" s="250"/>
      <c r="X25" s="250"/>
      <c r="Y25" s="250"/>
      <c r="Z25" s="250"/>
      <c r="AA25" s="250"/>
      <c r="AB25" s="250"/>
      <c r="AC25" s="250"/>
      <c r="AD25" s="250"/>
      <c r="AE25" s="250"/>
      <c r="AF25" s="250"/>
      <c r="AG25" s="250"/>
    </row>
    <row r="26" spans="1:33" s="229" customFormat="1" ht="19.5" thickTop="1">
      <c r="A26" s="250"/>
      <c r="D26" s="252"/>
      <c r="E26" s="253"/>
      <c r="F26" s="253"/>
      <c r="J26" s="254"/>
      <c r="K26" s="255"/>
    </row>
    <row r="27" spans="1:33" s="229" customFormat="1" ht="18.75">
      <c r="A27" s="250"/>
      <c r="D27" s="252"/>
      <c r="E27" s="253"/>
      <c r="F27" s="253"/>
      <c r="J27" s="254"/>
      <c r="K27" s="255"/>
    </row>
    <row r="28" spans="1:33" s="229" customFormat="1" ht="18.75">
      <c r="D28" s="252"/>
      <c r="E28" s="253"/>
      <c r="F28" s="253"/>
      <c r="J28" s="254"/>
      <c r="K28" s="255"/>
    </row>
    <row r="29" spans="1:33" s="229" customFormat="1" ht="18.75">
      <c r="D29" s="252"/>
      <c r="E29" s="253"/>
      <c r="F29" s="253"/>
      <c r="J29" s="254"/>
      <c r="K29" s="255"/>
    </row>
    <row r="30" spans="1:33" s="229" customFormat="1" ht="18.75">
      <c r="D30" s="252"/>
      <c r="E30" s="253"/>
      <c r="F30" s="253"/>
      <c r="J30" s="254"/>
      <c r="K30" s="255"/>
    </row>
    <row r="31" spans="1:33" s="229" customFormat="1" ht="18.75">
      <c r="D31" s="252"/>
      <c r="E31" s="253"/>
      <c r="F31" s="253"/>
      <c r="J31" s="254"/>
      <c r="K31" s="255"/>
    </row>
    <row r="32" spans="1:33" s="229" customFormat="1" ht="18.75">
      <c r="D32" s="252"/>
      <c r="E32" s="253"/>
      <c r="F32" s="253"/>
      <c r="J32" s="254"/>
      <c r="K32" s="255"/>
    </row>
    <row r="33" spans="4:11" s="229" customFormat="1" ht="18.75">
      <c r="D33" s="252"/>
      <c r="E33" s="253"/>
      <c r="F33" s="253"/>
      <c r="J33" s="254"/>
      <c r="K33" s="255"/>
    </row>
    <row r="34" spans="4:11" s="229" customFormat="1" ht="18.75">
      <c r="D34" s="252"/>
      <c r="E34" s="253"/>
      <c r="F34" s="253"/>
      <c r="J34" s="254"/>
      <c r="K34" s="255"/>
    </row>
    <row r="35" spans="4:11" s="229" customFormat="1" ht="18.75">
      <c r="D35" s="252"/>
      <c r="E35" s="253"/>
      <c r="F35" s="253"/>
      <c r="J35" s="254"/>
      <c r="K35" s="255"/>
    </row>
    <row r="36" spans="4:11" s="229" customFormat="1" ht="18.75">
      <c r="D36" s="252"/>
      <c r="E36" s="253"/>
      <c r="F36" s="253"/>
      <c r="J36" s="254"/>
      <c r="K36" s="255"/>
    </row>
    <row r="37" spans="4:11" s="229" customFormat="1" ht="18.75">
      <c r="D37" s="252"/>
      <c r="E37" s="253"/>
      <c r="F37" s="253"/>
      <c r="J37" s="254"/>
      <c r="K37" s="255"/>
    </row>
    <row r="38" spans="4:11" s="229" customFormat="1" ht="18.75">
      <c r="D38" s="252"/>
      <c r="E38" s="253"/>
      <c r="F38" s="253"/>
      <c r="J38" s="254"/>
      <c r="K38" s="255"/>
    </row>
    <row r="39" spans="4:11" s="229" customFormat="1" ht="18.75">
      <c r="D39" s="252"/>
      <c r="E39" s="253"/>
      <c r="F39" s="253"/>
      <c r="J39" s="254"/>
      <c r="K39" s="255"/>
    </row>
    <row r="40" spans="4:11" s="229" customFormat="1" ht="18.75">
      <c r="D40" s="252"/>
      <c r="E40" s="253"/>
      <c r="F40" s="253"/>
      <c r="J40" s="254"/>
      <c r="K40" s="255"/>
    </row>
    <row r="41" spans="4:11" s="229" customFormat="1" ht="18.75">
      <c r="D41" s="252"/>
      <c r="E41" s="253"/>
      <c r="F41" s="253"/>
      <c r="J41" s="254"/>
      <c r="K41" s="255"/>
    </row>
    <row r="42" spans="4:11" s="229" customFormat="1" ht="18.75">
      <c r="D42" s="252"/>
      <c r="E42" s="253"/>
      <c r="F42" s="253"/>
      <c r="J42" s="254"/>
      <c r="K42" s="255"/>
    </row>
    <row r="43" spans="4:11" s="229" customFormat="1" ht="18.75">
      <c r="D43" s="252"/>
      <c r="E43" s="253"/>
      <c r="F43" s="253"/>
      <c r="J43" s="254"/>
      <c r="K43" s="255"/>
    </row>
    <row r="44" spans="4:11" s="229" customFormat="1" ht="18.75">
      <c r="D44" s="252"/>
      <c r="E44" s="253"/>
      <c r="F44" s="253"/>
      <c r="J44" s="254"/>
      <c r="K44" s="255"/>
    </row>
    <row r="45" spans="4:11" s="229" customFormat="1" ht="18.75">
      <c r="D45" s="252"/>
      <c r="E45" s="253"/>
      <c r="F45" s="253"/>
      <c r="J45" s="254"/>
      <c r="K45" s="255"/>
    </row>
    <row r="46" spans="4:11" s="229" customFormat="1" ht="18.75">
      <c r="D46" s="252"/>
      <c r="E46" s="253"/>
      <c r="F46" s="253"/>
      <c r="J46" s="254"/>
      <c r="K46" s="255"/>
    </row>
    <row r="47" spans="4:11" s="229" customFormat="1" ht="18.75">
      <c r="D47" s="252"/>
      <c r="E47" s="253"/>
      <c r="F47" s="253"/>
      <c r="J47" s="254"/>
      <c r="K47" s="255"/>
    </row>
    <row r="48" spans="4:11" s="229" customFormat="1" ht="18.75">
      <c r="D48" s="252"/>
      <c r="E48" s="253"/>
      <c r="F48" s="253"/>
      <c r="J48" s="254"/>
      <c r="K48" s="255"/>
    </row>
    <row r="49" spans="4:11" s="229" customFormat="1" ht="18.75">
      <c r="D49" s="252"/>
      <c r="E49" s="253"/>
      <c r="F49" s="253"/>
      <c r="J49" s="254"/>
      <c r="K49" s="255"/>
    </row>
    <row r="50" spans="4:11" s="229" customFormat="1" ht="18.75">
      <c r="D50" s="252"/>
      <c r="E50" s="253"/>
      <c r="F50" s="253"/>
      <c r="J50" s="254"/>
      <c r="K50" s="255"/>
    </row>
    <row r="51" spans="4:11" s="229" customFormat="1" ht="18.75">
      <c r="D51" s="252"/>
      <c r="E51" s="253"/>
      <c r="F51" s="253"/>
      <c r="J51" s="254"/>
      <c r="K51" s="255"/>
    </row>
    <row r="52" spans="4:11" s="229" customFormat="1" ht="18.75">
      <c r="D52" s="252"/>
      <c r="E52" s="253"/>
      <c r="F52" s="253"/>
      <c r="J52" s="254"/>
      <c r="K52" s="255"/>
    </row>
    <row r="53" spans="4:11" s="229" customFormat="1" ht="18.75">
      <c r="D53" s="252"/>
      <c r="E53" s="253"/>
      <c r="F53" s="253"/>
      <c r="J53" s="254"/>
      <c r="K53" s="255"/>
    </row>
    <row r="54" spans="4:11" s="229" customFormat="1" ht="18.75">
      <c r="D54" s="252"/>
      <c r="E54" s="253"/>
      <c r="F54" s="253"/>
      <c r="J54" s="254"/>
      <c r="K54" s="255"/>
    </row>
    <row r="55" spans="4:11" s="229" customFormat="1" ht="18.75">
      <c r="D55" s="252"/>
      <c r="E55" s="253"/>
      <c r="F55" s="253"/>
      <c r="J55" s="254"/>
      <c r="K55" s="255"/>
    </row>
    <row r="56" spans="4:11" s="229" customFormat="1" ht="18.75">
      <c r="D56" s="252"/>
      <c r="E56" s="253"/>
      <c r="F56" s="253"/>
      <c r="J56" s="254"/>
      <c r="K56" s="255"/>
    </row>
    <row r="57" spans="4:11" s="229" customFormat="1" ht="18.75">
      <c r="D57" s="252"/>
      <c r="E57" s="253"/>
      <c r="F57" s="253"/>
      <c r="J57" s="254"/>
      <c r="K57" s="255"/>
    </row>
    <row r="58" spans="4:11" s="229" customFormat="1" ht="18.75">
      <c r="D58" s="252"/>
      <c r="E58" s="253"/>
      <c r="F58" s="253"/>
      <c r="J58" s="254"/>
      <c r="K58" s="255"/>
    </row>
    <row r="59" spans="4:11" s="229" customFormat="1" ht="18.75">
      <c r="D59" s="252"/>
      <c r="E59" s="253"/>
      <c r="F59" s="253"/>
      <c r="J59" s="254"/>
      <c r="K59" s="255"/>
    </row>
    <row r="60" spans="4:11" s="229" customFormat="1" ht="18.75">
      <c r="D60" s="252"/>
      <c r="E60" s="253"/>
      <c r="F60" s="253"/>
      <c r="J60" s="254"/>
      <c r="K60" s="255"/>
    </row>
    <row r="61" spans="4:11" s="229" customFormat="1" ht="18.75">
      <c r="D61" s="252"/>
      <c r="E61" s="253"/>
      <c r="F61" s="253"/>
      <c r="J61" s="254"/>
      <c r="K61" s="255"/>
    </row>
    <row r="62" spans="4:11" s="229" customFormat="1" ht="18.75">
      <c r="D62" s="252"/>
      <c r="E62" s="253"/>
      <c r="F62" s="253"/>
      <c r="J62" s="254"/>
      <c r="K62" s="255"/>
    </row>
    <row r="63" spans="4:11" s="229" customFormat="1" ht="18.75">
      <c r="D63" s="252"/>
      <c r="E63" s="253"/>
      <c r="F63" s="253"/>
      <c r="J63" s="254"/>
      <c r="K63" s="255"/>
    </row>
    <row r="64" spans="4:11" s="229" customFormat="1" ht="18.75">
      <c r="D64" s="252"/>
      <c r="E64" s="253"/>
      <c r="F64" s="253"/>
      <c r="J64" s="254"/>
      <c r="K64" s="255"/>
    </row>
    <row r="65" spans="4:11" s="229" customFormat="1" ht="18.75">
      <c r="D65" s="252"/>
      <c r="E65" s="253"/>
      <c r="F65" s="253"/>
      <c r="J65" s="254"/>
      <c r="K65" s="255"/>
    </row>
  </sheetData>
  <pageMargins left="0.7" right="0.7" top="0.75" bottom="0.75" header="0.3" footer="0.3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12"/>
  <sheetViews>
    <sheetView rightToLeft="1" view="pageBreakPreview" zoomScale="60" zoomScaleNormal="100" workbookViewId="0">
      <selection activeCell="J8" sqref="J8"/>
    </sheetView>
  </sheetViews>
  <sheetFormatPr defaultColWidth="9" defaultRowHeight="18"/>
  <cols>
    <col min="1" max="1" width="45.42578125" style="1" customWidth="1"/>
    <col min="2" max="2" width="20.42578125" style="1" customWidth="1"/>
    <col min="3" max="3" width="29.42578125" style="1" customWidth="1"/>
    <col min="4" max="4" width="27.5703125" style="1" customWidth="1"/>
    <col min="5" max="5" width="22.5703125" style="1" customWidth="1"/>
    <col min="6" max="6" width="30" style="1" customWidth="1"/>
    <col min="7" max="7" width="27.5703125" style="1" customWidth="1"/>
    <col min="8" max="8" width="20.5703125" style="1" customWidth="1"/>
    <col min="9" max="9" width="24.1406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213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96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ht="96.75" customHeight="1" thickBot="1">
      <c r="A8" s="181" t="s">
        <v>231</v>
      </c>
      <c r="B8" s="178"/>
      <c r="C8" s="257">
        <v>1666270080</v>
      </c>
      <c r="D8" s="257"/>
      <c r="E8" s="257"/>
      <c r="F8" s="257">
        <f>C8+E8-D8</f>
        <v>1666270080</v>
      </c>
      <c r="G8" s="258"/>
      <c r="H8" s="258"/>
      <c r="I8" s="259">
        <f>F8+H8-G8</f>
        <v>1666270080</v>
      </c>
      <c r="J8" s="260">
        <v>3363</v>
      </c>
      <c r="K8" s="283"/>
    </row>
    <row r="9" spans="1:11" ht="96.75" customHeight="1" thickBot="1">
      <c r="A9" s="181" t="s">
        <v>232</v>
      </c>
      <c r="B9" s="178"/>
      <c r="C9" s="257">
        <v>-41270080</v>
      </c>
      <c r="D9" s="257"/>
      <c r="E9" s="257"/>
      <c r="F9" s="257">
        <f t="shared" ref="F9:F11" si="0">C9+E9-D9</f>
        <v>-41270080</v>
      </c>
      <c r="G9" s="258"/>
      <c r="H9" s="258"/>
      <c r="I9" s="259">
        <f t="shared" ref="I9:I11" si="1">F9+H9-G9</f>
        <v>-41270080</v>
      </c>
      <c r="J9" s="260">
        <v>-113</v>
      </c>
      <c r="K9" s="283"/>
    </row>
    <row r="10" spans="1:11" ht="96.75" customHeight="1" thickBot="1">
      <c r="A10" s="181" t="s">
        <v>233</v>
      </c>
      <c r="B10" s="178"/>
      <c r="C10" s="257">
        <v>-250000000</v>
      </c>
      <c r="D10" s="257"/>
      <c r="E10" s="257"/>
      <c r="F10" s="257">
        <f t="shared" si="0"/>
        <v>-250000000</v>
      </c>
      <c r="G10" s="258"/>
      <c r="H10" s="258"/>
      <c r="I10" s="259">
        <f t="shared" si="1"/>
        <v>-250000000</v>
      </c>
      <c r="J10" s="260">
        <v>-1750</v>
      </c>
      <c r="K10" s="283"/>
    </row>
    <row r="11" spans="1:11" s="4" customFormat="1" ht="100.5" customHeight="1" thickBot="1">
      <c r="A11" s="167"/>
      <c r="B11" s="6"/>
      <c r="C11" s="261"/>
      <c r="D11" s="261">
        <v>0</v>
      </c>
      <c r="E11" s="261">
        <v>0</v>
      </c>
      <c r="F11" s="261">
        <f t="shared" si="0"/>
        <v>0</v>
      </c>
      <c r="G11" s="262"/>
      <c r="H11" s="262"/>
      <c r="I11" s="259">
        <f t="shared" si="1"/>
        <v>0</v>
      </c>
      <c r="J11" s="261"/>
      <c r="K11" s="283"/>
    </row>
    <row r="12" spans="1:11" s="4" customFormat="1" ht="94.5" customHeight="1" thickBot="1">
      <c r="A12" s="281" t="s">
        <v>16</v>
      </c>
      <c r="B12" s="282"/>
      <c r="C12" s="20">
        <f t="shared" ref="C12:E12" si="2">SUM(C8:C11)</f>
        <v>1375000000</v>
      </c>
      <c r="D12" s="20">
        <f t="shared" si="2"/>
        <v>0</v>
      </c>
      <c r="E12" s="20">
        <f t="shared" si="2"/>
        <v>0</v>
      </c>
      <c r="F12" s="20">
        <f>SUM(F8:F11)</f>
        <v>1375000000</v>
      </c>
      <c r="G12" s="20">
        <f t="shared" ref="G12:H12" si="3">SUM(G8:G11)</f>
        <v>0</v>
      </c>
      <c r="H12" s="20">
        <f t="shared" si="3"/>
        <v>0</v>
      </c>
      <c r="I12" s="192">
        <f>SUM(I8:I11)</f>
        <v>1375000000</v>
      </c>
      <c r="J12" s="20">
        <f>SUM(J8:J11)</f>
        <v>1500</v>
      </c>
      <c r="K12" s="283"/>
    </row>
  </sheetData>
  <mergeCells count="13">
    <mergeCell ref="I6:I7"/>
    <mergeCell ref="J6:J7"/>
    <mergeCell ref="A12:B12"/>
    <mergeCell ref="K1:K12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ageMargins left="0" right="0" top="0" bottom="0" header="0.3" footer="0.3"/>
  <pageSetup paperSize="9" scale="52" orientation="landscape" r:id="rId1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12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20.42578125" style="1" customWidth="1"/>
    <col min="3" max="3" width="29.42578125" style="1" customWidth="1"/>
    <col min="4" max="4" width="27.5703125" style="1" customWidth="1"/>
    <col min="5" max="5" width="22.5703125" style="1" customWidth="1"/>
    <col min="6" max="6" width="30" style="1" customWidth="1"/>
    <col min="7" max="7" width="27.5703125" style="1" customWidth="1"/>
    <col min="8" max="8" width="20.5703125" style="1" customWidth="1"/>
    <col min="9" max="9" width="24.14062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269" t="str">
        <f>'اطلاعات اولیه'!F7</f>
        <v>اردیبهشت1402</v>
      </c>
      <c r="K2" s="283"/>
    </row>
    <row r="3" spans="1:11" ht="48.75" customHeight="1">
      <c r="A3" s="22"/>
      <c r="B3" s="285" t="s">
        <v>34</v>
      </c>
      <c r="C3" s="285"/>
      <c r="D3" s="285"/>
      <c r="E3" s="285"/>
      <c r="F3" s="285"/>
      <c r="G3" s="285"/>
      <c r="H3" s="23"/>
      <c r="I3" s="13" t="s">
        <v>1</v>
      </c>
      <c r="J3" s="270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271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96.7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ht="96.75" customHeight="1" thickBot="1">
      <c r="A8" s="181"/>
      <c r="B8" s="178"/>
      <c r="C8" s="179"/>
      <c r="D8" s="179"/>
      <c r="E8" s="179"/>
      <c r="F8" s="179">
        <f>C8+E8-D8</f>
        <v>0</v>
      </c>
      <c r="G8" s="19"/>
      <c r="H8" s="19"/>
      <c r="I8" s="192">
        <f>F8+H8-G8</f>
        <v>0</v>
      </c>
      <c r="J8" s="180"/>
      <c r="K8" s="283"/>
    </row>
    <row r="9" spans="1:11" ht="96.75" customHeight="1" thickBot="1">
      <c r="A9" s="181"/>
      <c r="B9" s="178"/>
      <c r="C9" s="179"/>
      <c r="D9" s="179"/>
      <c r="E9" s="179"/>
      <c r="F9" s="179">
        <f>C9+E9-D9</f>
        <v>0</v>
      </c>
      <c r="G9" s="19"/>
      <c r="H9" s="19"/>
      <c r="I9" s="192">
        <f>F9+H9-G9</f>
        <v>0</v>
      </c>
      <c r="J9" s="180"/>
      <c r="K9" s="283"/>
    </row>
    <row r="10" spans="1:11" ht="96.75" customHeight="1" thickBot="1">
      <c r="A10" s="181"/>
      <c r="B10" s="178"/>
      <c r="C10" s="179"/>
      <c r="D10" s="179"/>
      <c r="E10" s="179"/>
      <c r="F10" s="179">
        <f>C10+E10-D10</f>
        <v>0</v>
      </c>
      <c r="G10" s="19"/>
      <c r="H10" s="19"/>
      <c r="I10" s="192">
        <f>F10+H10-G10</f>
        <v>0</v>
      </c>
      <c r="J10" s="180"/>
      <c r="K10" s="283"/>
    </row>
    <row r="11" spans="1:11" s="4" customFormat="1" ht="100.5" customHeight="1" thickBot="1">
      <c r="A11" s="167"/>
      <c r="B11" s="6"/>
      <c r="C11" s="8"/>
      <c r="D11" s="8">
        <v>0</v>
      </c>
      <c r="E11" s="8">
        <v>0</v>
      </c>
      <c r="F11" s="8">
        <f>C11+E11-D11</f>
        <v>0</v>
      </c>
      <c r="G11" s="7"/>
      <c r="H11" s="7"/>
      <c r="I11" s="192">
        <f>F11+H11-G11</f>
        <v>0</v>
      </c>
      <c r="J11" s="8"/>
      <c r="K11" s="283"/>
    </row>
    <row r="12" spans="1:11" s="4" customFormat="1" ht="94.5" customHeight="1" thickBot="1">
      <c r="A12" s="281" t="s">
        <v>16</v>
      </c>
      <c r="B12" s="282"/>
      <c r="C12" s="20">
        <f t="shared" ref="C12:E12" si="0">SUM(C8:C11)</f>
        <v>0</v>
      </c>
      <c r="D12" s="20">
        <f t="shared" si="0"/>
        <v>0</v>
      </c>
      <c r="E12" s="20">
        <f t="shared" si="0"/>
        <v>0</v>
      </c>
      <c r="F12" s="20">
        <f>SUM(F8:F11)</f>
        <v>0</v>
      </c>
      <c r="G12" s="20">
        <f t="shared" ref="G12:H12" si="1">SUM(G8:G11)</f>
        <v>0</v>
      </c>
      <c r="H12" s="20">
        <f t="shared" si="1"/>
        <v>0</v>
      </c>
      <c r="I12" s="192">
        <f>SUM(I8:I11)</f>
        <v>0</v>
      </c>
      <c r="J12" s="20">
        <f>SUM(J8:J11)</f>
        <v>0</v>
      </c>
      <c r="K12" s="283"/>
    </row>
  </sheetData>
  <mergeCells count="13">
    <mergeCell ref="I6:I7"/>
    <mergeCell ref="J6:J7"/>
    <mergeCell ref="A12:B12"/>
    <mergeCell ref="K1:K12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2" orientation="landscape" horizontalDpi="1200" verticalDpi="1200" r:id="rId1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</sheetPr>
  <dimension ref="A1:K10"/>
  <sheetViews>
    <sheetView rightToLeft="1" view="pageBreakPreview" zoomScale="55" zoomScaleSheetLayoutView="55" workbookViewId="0">
      <selection activeCell="J8" sqref="J8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2.7109375" style="1" customWidth="1"/>
    <col min="4" max="5" width="15.5703125" style="1" customWidth="1"/>
    <col min="6" max="6" width="22.7109375" style="1" customWidth="1"/>
    <col min="7" max="8" width="15.5703125" style="1" customWidth="1"/>
    <col min="9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12" t="str">
        <f>'اطلاعات اولیه'!F7</f>
        <v>اردیبهشت1402</v>
      </c>
      <c r="K2" s="283"/>
    </row>
    <row r="3" spans="1:11" ht="48.75" customHeight="1">
      <c r="A3" s="22"/>
      <c r="B3" s="285" t="s">
        <v>41</v>
      </c>
      <c r="C3" s="285"/>
      <c r="D3" s="285"/>
      <c r="E3" s="285"/>
      <c r="F3" s="285"/>
      <c r="G3" s="285"/>
      <c r="H3" s="23"/>
      <c r="I3" s="13" t="s">
        <v>1</v>
      </c>
      <c r="J3" s="14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17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73.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69" customHeight="1" thickBot="1">
      <c r="A8" s="25"/>
      <c r="B8" s="6"/>
      <c r="C8" s="8"/>
      <c r="D8" s="7"/>
      <c r="E8" s="7"/>
      <c r="F8" s="8">
        <f>C8+D8-E8</f>
        <v>0</v>
      </c>
      <c r="G8" s="7">
        <v>0</v>
      </c>
      <c r="H8" s="7">
        <v>0</v>
      </c>
      <c r="I8" s="192">
        <f>F8+G8-H8</f>
        <v>0</v>
      </c>
      <c r="J8" s="8"/>
      <c r="K8" s="283"/>
    </row>
    <row r="9" spans="1:11" s="4" customFormat="1" ht="69" customHeight="1" thickBot="1">
      <c r="A9" s="25"/>
      <c r="B9" s="6"/>
      <c r="C9" s="18"/>
      <c r="D9" s="9"/>
      <c r="E9" s="9"/>
      <c r="F9" s="18">
        <f>C9+D9-E9</f>
        <v>0</v>
      </c>
      <c r="G9" s="9">
        <v>0</v>
      </c>
      <c r="H9" s="9">
        <v>0</v>
      </c>
      <c r="I9" s="192">
        <f>F9+G9-H9</f>
        <v>0</v>
      </c>
      <c r="J9" s="18"/>
      <c r="K9" s="283"/>
    </row>
    <row r="10" spans="1:11" s="4" customFormat="1" ht="94.5" customHeight="1" thickBot="1">
      <c r="A10" s="281" t="s">
        <v>16</v>
      </c>
      <c r="B10" s="282"/>
      <c r="C10" s="20">
        <f t="shared" ref="C10:I10" si="0">SUM(C8:C9)</f>
        <v>0</v>
      </c>
      <c r="D10" s="20">
        <f t="shared" si="0"/>
        <v>0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H10" s="20">
        <f t="shared" si="0"/>
        <v>0</v>
      </c>
      <c r="I10" s="192">
        <f t="shared" si="0"/>
        <v>0</v>
      </c>
      <c r="J10" s="20">
        <f>SUM(J8:J9)</f>
        <v>0</v>
      </c>
      <c r="K10" s="283"/>
    </row>
  </sheetData>
  <mergeCells count="13">
    <mergeCell ref="I6:I7"/>
    <mergeCell ref="J6:J7"/>
    <mergeCell ref="A10:B10"/>
    <mergeCell ref="K1:K10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" bottom="0" header="0" footer="0"/>
  <pageSetup paperSize="9" scale="59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43"/>
  <sheetViews>
    <sheetView rightToLeft="1" view="pageBreakPreview" zoomScale="60" workbookViewId="0">
      <selection activeCell="J7" sqref="J7"/>
    </sheetView>
  </sheetViews>
  <sheetFormatPr defaultColWidth="9" defaultRowHeight="22.5"/>
  <cols>
    <col min="1" max="1" width="30.42578125" style="120" bestFit="1" customWidth="1"/>
    <col min="2" max="2" width="10.5703125" style="120" customWidth="1"/>
    <col min="3" max="3" width="18.140625" style="115" customWidth="1"/>
    <col min="4" max="4" width="13.42578125" style="108" customWidth="1"/>
    <col min="5" max="5" width="16.42578125" style="108" customWidth="1"/>
    <col min="6" max="6" width="18.5703125" style="108" customWidth="1"/>
    <col min="7" max="7" width="13.42578125" style="108" customWidth="1"/>
    <col min="8" max="8" width="13.7109375" style="108" customWidth="1"/>
    <col min="9" max="9" width="22" style="108" customWidth="1"/>
    <col min="10" max="10" width="23.140625" style="108" customWidth="1"/>
    <col min="11" max="11" width="6.140625" style="1" customWidth="1"/>
    <col min="12" max="16384" width="9" style="108"/>
  </cols>
  <sheetData>
    <row r="1" spans="1:11" ht="24" customHeight="1">
      <c r="A1" s="299" t="str">
        <f>'اطلاعات اولیه'!C7</f>
        <v>نام شرکت : کارآمد ترانیک (سهامی خاص)</v>
      </c>
      <c r="B1" s="299"/>
      <c r="C1" s="299"/>
      <c r="D1" s="299"/>
      <c r="E1" s="299"/>
      <c r="F1" s="299"/>
      <c r="G1" s="299"/>
      <c r="H1" s="299"/>
      <c r="I1" s="299"/>
      <c r="J1" s="299"/>
      <c r="K1" s="298" t="s">
        <v>204</v>
      </c>
    </row>
    <row r="2" spans="1:11" ht="24">
      <c r="A2" s="299" t="s">
        <v>177</v>
      </c>
      <c r="B2" s="299"/>
      <c r="C2" s="299"/>
      <c r="D2" s="299"/>
      <c r="E2" s="299"/>
      <c r="F2" s="299"/>
      <c r="G2" s="299"/>
      <c r="H2" s="299"/>
      <c r="I2" s="299"/>
      <c r="J2" s="299"/>
      <c r="K2" s="298"/>
    </row>
    <row r="3" spans="1:11" ht="24">
      <c r="A3" s="299" t="str">
        <f>'اطلاعات اولیه'!C9</f>
        <v>سال مورد رسیدگی :1401/12/29</v>
      </c>
      <c r="B3" s="299"/>
      <c r="C3" s="299"/>
      <c r="D3" s="299"/>
      <c r="E3" s="299"/>
      <c r="F3" s="299"/>
      <c r="G3" s="299"/>
      <c r="H3" s="299"/>
      <c r="I3" s="299"/>
      <c r="J3" s="299"/>
      <c r="K3" s="298"/>
    </row>
    <row r="4" spans="1:11" ht="23.25" thickBot="1">
      <c r="K4" s="298"/>
    </row>
    <row r="5" spans="1:11" ht="23.25" customHeight="1" thickBot="1">
      <c r="A5" s="302" t="s">
        <v>178</v>
      </c>
      <c r="B5" s="302" t="s">
        <v>179</v>
      </c>
      <c r="C5" s="291" t="str">
        <f>'اطلاعات اولیه'!C14</f>
        <v>مانده طبق دفاتر در 1401/12/29</v>
      </c>
      <c r="D5" s="293" t="s">
        <v>4</v>
      </c>
      <c r="E5" s="294"/>
      <c r="F5" s="291" t="str">
        <f>'اطلاعات اولیه'!C15</f>
        <v>مانده اصلاح شده در  1401/12/29</v>
      </c>
      <c r="G5" s="293" t="s">
        <v>5</v>
      </c>
      <c r="H5" s="294"/>
      <c r="I5" s="279" t="str">
        <f>'اطلاعات اولیه'!C16</f>
        <v>مانده طبق صورتهای مالی 1401/12/29(ارقام به میلیون ریال)</v>
      </c>
      <c r="J5" s="279" t="str">
        <f>'اطلاعات اولیه'!C17</f>
        <v>مانده طبق صورتهای مالی1400/12/29(ارقام به میلیون ریال)</v>
      </c>
      <c r="K5" s="298"/>
    </row>
    <row r="6" spans="1:11" ht="96" customHeight="1" thickBot="1">
      <c r="A6" s="303"/>
      <c r="B6" s="303"/>
      <c r="C6" s="292"/>
      <c r="D6" s="19" t="s">
        <v>6</v>
      </c>
      <c r="E6" s="19" t="s">
        <v>7</v>
      </c>
      <c r="F6" s="292"/>
      <c r="G6" s="19" t="s">
        <v>6</v>
      </c>
      <c r="H6" s="19" t="s">
        <v>7</v>
      </c>
      <c r="I6" s="280"/>
      <c r="J6" s="280"/>
      <c r="K6" s="298"/>
    </row>
    <row r="7" spans="1:11">
      <c r="A7" s="122"/>
      <c r="B7" s="129"/>
      <c r="C7" s="124"/>
      <c r="D7" s="123"/>
      <c r="E7" s="123"/>
      <c r="F7" s="47">
        <f t="shared" ref="F7:F42" si="0">C7+D7-E7</f>
        <v>0</v>
      </c>
      <c r="G7" s="123">
        <v>0</v>
      </c>
      <c r="H7" s="123">
        <v>0</v>
      </c>
      <c r="I7" s="47">
        <f t="shared" ref="I7:I42" si="1">F7+G7-H7</f>
        <v>0</v>
      </c>
      <c r="J7" s="123"/>
      <c r="K7" s="298"/>
    </row>
    <row r="8" spans="1:11">
      <c r="A8" s="125"/>
      <c r="B8" s="130"/>
      <c r="C8" s="112"/>
      <c r="D8" s="123"/>
      <c r="E8" s="123"/>
      <c r="F8" s="47">
        <f t="shared" si="0"/>
        <v>0</v>
      </c>
      <c r="G8" s="109">
        <v>0</v>
      </c>
      <c r="H8" s="109">
        <v>0</v>
      </c>
      <c r="I8" s="47">
        <f t="shared" si="1"/>
        <v>0</v>
      </c>
      <c r="J8" s="119"/>
      <c r="K8" s="298"/>
    </row>
    <row r="9" spans="1:11">
      <c r="A9" s="125"/>
      <c r="B9" s="130"/>
      <c r="C9" s="112"/>
      <c r="D9" s="47"/>
      <c r="E9" s="123"/>
      <c r="F9" s="47">
        <f t="shared" si="0"/>
        <v>0</v>
      </c>
      <c r="G9" s="109">
        <v>0</v>
      </c>
      <c r="H9" s="109">
        <v>0</v>
      </c>
      <c r="I9" s="47">
        <f t="shared" si="1"/>
        <v>0</v>
      </c>
      <c r="J9" s="119"/>
      <c r="K9" s="298"/>
    </row>
    <row r="10" spans="1:11">
      <c r="A10" s="125"/>
      <c r="B10" s="130"/>
      <c r="C10" s="112"/>
      <c r="D10" s="123"/>
      <c r="E10" s="123"/>
      <c r="F10" s="47">
        <f t="shared" si="0"/>
        <v>0</v>
      </c>
      <c r="G10" s="109">
        <v>0</v>
      </c>
      <c r="H10" s="109">
        <v>0</v>
      </c>
      <c r="I10" s="47">
        <f t="shared" si="1"/>
        <v>0</v>
      </c>
      <c r="J10" s="119"/>
      <c r="K10" s="298"/>
    </row>
    <row r="11" spans="1:11">
      <c r="A11" s="125"/>
      <c r="B11" s="130"/>
      <c r="C11" s="112"/>
      <c r="D11" s="123"/>
      <c r="E11" s="123"/>
      <c r="F11" s="47">
        <f t="shared" si="0"/>
        <v>0</v>
      </c>
      <c r="G11" s="109">
        <v>0</v>
      </c>
      <c r="H11" s="109">
        <v>0</v>
      </c>
      <c r="I11" s="47">
        <f t="shared" si="1"/>
        <v>0</v>
      </c>
      <c r="J11" s="119"/>
      <c r="K11" s="298"/>
    </row>
    <row r="12" spans="1:11">
      <c r="A12" s="125"/>
      <c r="B12" s="130"/>
      <c r="C12" s="112"/>
      <c r="D12" s="123"/>
      <c r="E12" s="123"/>
      <c r="F12" s="47">
        <f t="shared" si="0"/>
        <v>0</v>
      </c>
      <c r="G12" s="109">
        <v>0</v>
      </c>
      <c r="H12" s="109">
        <v>0</v>
      </c>
      <c r="I12" s="47">
        <f t="shared" si="1"/>
        <v>0</v>
      </c>
      <c r="J12" s="119"/>
      <c r="K12" s="298"/>
    </row>
    <row r="13" spans="1:11">
      <c r="A13" s="125"/>
      <c r="B13" s="130"/>
      <c r="C13" s="112"/>
      <c r="D13" s="123"/>
      <c r="E13" s="123"/>
      <c r="F13" s="47">
        <f t="shared" si="0"/>
        <v>0</v>
      </c>
      <c r="G13" s="109">
        <v>0</v>
      </c>
      <c r="H13" s="109">
        <v>0</v>
      </c>
      <c r="I13" s="47">
        <f t="shared" si="1"/>
        <v>0</v>
      </c>
      <c r="J13" s="119"/>
      <c r="K13" s="298"/>
    </row>
    <row r="14" spans="1:11">
      <c r="A14" s="125"/>
      <c r="B14" s="130"/>
      <c r="C14" s="112"/>
      <c r="D14" s="123"/>
      <c r="E14" s="123"/>
      <c r="F14" s="47">
        <f t="shared" si="0"/>
        <v>0</v>
      </c>
      <c r="G14" s="109">
        <v>0</v>
      </c>
      <c r="H14" s="109">
        <v>0</v>
      </c>
      <c r="I14" s="47">
        <f t="shared" si="1"/>
        <v>0</v>
      </c>
      <c r="J14" s="119"/>
      <c r="K14" s="298"/>
    </row>
    <row r="15" spans="1:11">
      <c r="A15" s="125"/>
      <c r="B15" s="130"/>
      <c r="C15" s="112"/>
      <c r="D15" s="123"/>
      <c r="E15" s="123"/>
      <c r="F15" s="47">
        <f t="shared" si="0"/>
        <v>0</v>
      </c>
      <c r="G15" s="109">
        <v>0</v>
      </c>
      <c r="H15" s="109">
        <v>0</v>
      </c>
      <c r="I15" s="47">
        <f t="shared" si="1"/>
        <v>0</v>
      </c>
      <c r="J15" s="119"/>
      <c r="K15" s="298"/>
    </row>
    <row r="16" spans="1:11">
      <c r="A16" s="125"/>
      <c r="B16" s="130"/>
      <c r="C16" s="112"/>
      <c r="D16" s="123"/>
      <c r="E16" s="47"/>
      <c r="F16" s="47">
        <f t="shared" si="0"/>
        <v>0</v>
      </c>
      <c r="G16" s="109">
        <v>0</v>
      </c>
      <c r="H16" s="109">
        <v>0</v>
      </c>
      <c r="I16" s="47">
        <f t="shared" si="1"/>
        <v>0</v>
      </c>
      <c r="J16" s="119"/>
      <c r="K16" s="298"/>
    </row>
    <row r="17" spans="1:11">
      <c r="A17" s="125"/>
      <c r="B17" s="130"/>
      <c r="C17" s="112"/>
      <c r="D17" s="123"/>
      <c r="E17" s="123"/>
      <c r="F17" s="47">
        <f t="shared" si="0"/>
        <v>0</v>
      </c>
      <c r="G17" s="109">
        <v>0</v>
      </c>
      <c r="H17" s="109">
        <v>0</v>
      </c>
      <c r="I17" s="47">
        <f t="shared" si="1"/>
        <v>0</v>
      </c>
      <c r="J17" s="119"/>
      <c r="K17" s="298"/>
    </row>
    <row r="18" spans="1:11">
      <c r="A18" s="125"/>
      <c r="B18" s="130"/>
      <c r="C18" s="112"/>
      <c r="D18" s="123"/>
      <c r="E18" s="123"/>
      <c r="F18" s="47">
        <f t="shared" si="0"/>
        <v>0</v>
      </c>
      <c r="G18" s="109">
        <v>0</v>
      </c>
      <c r="H18" s="109">
        <v>0</v>
      </c>
      <c r="I18" s="47">
        <f t="shared" si="1"/>
        <v>0</v>
      </c>
      <c r="J18" s="119"/>
      <c r="K18" s="298"/>
    </row>
    <row r="19" spans="1:11">
      <c r="A19" s="125"/>
      <c r="B19" s="130"/>
      <c r="C19" s="112"/>
      <c r="D19" s="123"/>
      <c r="E19" s="123"/>
      <c r="F19" s="47">
        <f t="shared" si="0"/>
        <v>0</v>
      </c>
      <c r="G19" s="109">
        <v>0</v>
      </c>
      <c r="H19" s="109">
        <v>0</v>
      </c>
      <c r="I19" s="47">
        <f t="shared" si="1"/>
        <v>0</v>
      </c>
      <c r="J19" s="119"/>
      <c r="K19" s="298"/>
    </row>
    <row r="20" spans="1:11">
      <c r="A20" s="125"/>
      <c r="B20" s="130"/>
      <c r="C20" s="112"/>
      <c r="D20" s="123"/>
      <c r="E20" s="47"/>
      <c r="F20" s="47">
        <f t="shared" si="0"/>
        <v>0</v>
      </c>
      <c r="G20" s="109">
        <v>0</v>
      </c>
      <c r="H20" s="109">
        <v>0</v>
      </c>
      <c r="I20" s="47">
        <f t="shared" si="1"/>
        <v>0</v>
      </c>
      <c r="J20" s="119"/>
      <c r="K20" s="298"/>
    </row>
    <row r="21" spans="1:11">
      <c r="A21" s="125"/>
      <c r="B21" s="130"/>
      <c r="C21" s="112"/>
      <c r="D21" s="123"/>
      <c r="E21" s="123"/>
      <c r="F21" s="47">
        <f t="shared" si="0"/>
        <v>0</v>
      </c>
      <c r="G21" s="109">
        <v>0</v>
      </c>
      <c r="H21" s="109">
        <v>0</v>
      </c>
      <c r="I21" s="47">
        <f t="shared" si="1"/>
        <v>0</v>
      </c>
      <c r="J21" s="119"/>
      <c r="K21" s="298"/>
    </row>
    <row r="22" spans="1:11">
      <c r="A22" s="125"/>
      <c r="B22" s="130"/>
      <c r="C22" s="112"/>
      <c r="D22" s="123"/>
      <c r="E22" s="123"/>
      <c r="F22" s="47">
        <f t="shared" si="0"/>
        <v>0</v>
      </c>
      <c r="G22" s="109">
        <v>0</v>
      </c>
      <c r="H22" s="109">
        <v>0</v>
      </c>
      <c r="I22" s="47">
        <f t="shared" si="1"/>
        <v>0</v>
      </c>
      <c r="J22" s="119"/>
      <c r="K22" s="298"/>
    </row>
    <row r="23" spans="1:11">
      <c r="A23" s="125"/>
      <c r="B23" s="130"/>
      <c r="C23" s="112"/>
      <c r="D23" s="123"/>
      <c r="E23" s="123"/>
      <c r="F23" s="47">
        <f t="shared" si="0"/>
        <v>0</v>
      </c>
      <c r="G23" s="109">
        <v>0</v>
      </c>
      <c r="H23" s="109">
        <v>0</v>
      </c>
      <c r="I23" s="47">
        <f t="shared" si="1"/>
        <v>0</v>
      </c>
      <c r="J23" s="119"/>
      <c r="K23" s="298"/>
    </row>
    <row r="24" spans="1:11">
      <c r="A24" s="125"/>
      <c r="B24" s="130"/>
      <c r="C24" s="112"/>
      <c r="D24" s="123"/>
      <c r="E24" s="123"/>
      <c r="F24" s="47">
        <f t="shared" si="0"/>
        <v>0</v>
      </c>
      <c r="G24" s="109">
        <v>0</v>
      </c>
      <c r="H24" s="109">
        <v>0</v>
      </c>
      <c r="I24" s="47">
        <f t="shared" si="1"/>
        <v>0</v>
      </c>
      <c r="J24" s="119"/>
      <c r="K24" s="298"/>
    </row>
    <row r="25" spans="1:11">
      <c r="A25" s="125"/>
      <c r="B25" s="130"/>
      <c r="C25" s="112"/>
      <c r="D25" s="47"/>
      <c r="E25" s="123"/>
      <c r="F25" s="47">
        <f t="shared" si="0"/>
        <v>0</v>
      </c>
      <c r="G25" s="109">
        <v>0</v>
      </c>
      <c r="H25" s="109">
        <v>0</v>
      </c>
      <c r="I25" s="47">
        <f t="shared" si="1"/>
        <v>0</v>
      </c>
      <c r="J25" s="119"/>
      <c r="K25" s="298"/>
    </row>
    <row r="26" spans="1:11">
      <c r="A26" s="125"/>
      <c r="B26" s="130"/>
      <c r="C26" s="112"/>
      <c r="D26" s="123"/>
      <c r="E26" s="123"/>
      <c r="F26" s="47">
        <f t="shared" si="0"/>
        <v>0</v>
      </c>
      <c r="G26" s="109">
        <v>0</v>
      </c>
      <c r="H26" s="109">
        <v>0</v>
      </c>
      <c r="I26" s="47">
        <f t="shared" si="1"/>
        <v>0</v>
      </c>
      <c r="J26" s="119"/>
      <c r="K26" s="298"/>
    </row>
    <row r="27" spans="1:11">
      <c r="A27" s="125"/>
      <c r="B27" s="130"/>
      <c r="C27" s="112"/>
      <c r="D27" s="123"/>
      <c r="E27" s="47"/>
      <c r="F27" s="47">
        <f t="shared" si="0"/>
        <v>0</v>
      </c>
      <c r="G27" s="109">
        <v>0</v>
      </c>
      <c r="H27" s="109">
        <v>0</v>
      </c>
      <c r="I27" s="47">
        <f t="shared" si="1"/>
        <v>0</v>
      </c>
      <c r="J27" s="119"/>
      <c r="K27" s="298"/>
    </row>
    <row r="28" spans="1:11">
      <c r="A28" s="125"/>
      <c r="B28" s="130"/>
      <c r="C28" s="112"/>
      <c r="D28" s="123"/>
      <c r="E28" s="123"/>
      <c r="F28" s="47">
        <f t="shared" si="0"/>
        <v>0</v>
      </c>
      <c r="G28" s="109">
        <v>0</v>
      </c>
      <c r="H28" s="109">
        <v>0</v>
      </c>
      <c r="I28" s="47">
        <f t="shared" si="1"/>
        <v>0</v>
      </c>
      <c r="J28" s="119"/>
      <c r="K28" s="298"/>
    </row>
    <row r="29" spans="1:11">
      <c r="A29" s="125"/>
      <c r="B29" s="130"/>
      <c r="C29" s="112"/>
      <c r="D29" s="123"/>
      <c r="E29" s="123"/>
      <c r="F29" s="47">
        <f t="shared" si="0"/>
        <v>0</v>
      </c>
      <c r="G29" s="109">
        <v>0</v>
      </c>
      <c r="H29" s="109">
        <v>0</v>
      </c>
      <c r="I29" s="47">
        <f t="shared" si="1"/>
        <v>0</v>
      </c>
      <c r="J29" s="119"/>
      <c r="K29" s="298"/>
    </row>
    <row r="30" spans="1:11">
      <c r="A30" s="125"/>
      <c r="B30" s="130"/>
      <c r="C30" s="112"/>
      <c r="D30" s="123"/>
      <c r="E30" s="123"/>
      <c r="F30" s="47">
        <f t="shared" si="0"/>
        <v>0</v>
      </c>
      <c r="G30" s="109">
        <v>0</v>
      </c>
      <c r="H30" s="109">
        <v>0</v>
      </c>
      <c r="I30" s="47">
        <f t="shared" si="1"/>
        <v>0</v>
      </c>
      <c r="J30" s="119"/>
      <c r="K30" s="298"/>
    </row>
    <row r="31" spans="1:11">
      <c r="A31" s="125"/>
      <c r="B31" s="130"/>
      <c r="C31" s="112"/>
      <c r="D31" s="123"/>
      <c r="E31" s="123"/>
      <c r="F31" s="47">
        <f t="shared" si="0"/>
        <v>0</v>
      </c>
      <c r="G31" s="109">
        <v>0</v>
      </c>
      <c r="H31" s="109">
        <v>0</v>
      </c>
      <c r="I31" s="47">
        <f t="shared" si="1"/>
        <v>0</v>
      </c>
      <c r="J31" s="119"/>
      <c r="K31" s="298"/>
    </row>
    <row r="32" spans="1:11">
      <c r="A32" s="125"/>
      <c r="B32" s="130"/>
      <c r="C32" s="112"/>
      <c r="D32" s="123"/>
      <c r="E32" s="123"/>
      <c r="F32" s="47">
        <f t="shared" si="0"/>
        <v>0</v>
      </c>
      <c r="G32" s="109">
        <v>0</v>
      </c>
      <c r="H32" s="109">
        <v>0</v>
      </c>
      <c r="I32" s="47">
        <f t="shared" si="1"/>
        <v>0</v>
      </c>
      <c r="J32" s="119"/>
      <c r="K32" s="298"/>
    </row>
    <row r="33" spans="1:11">
      <c r="A33" s="125"/>
      <c r="B33" s="130"/>
      <c r="C33" s="112"/>
      <c r="D33" s="123"/>
      <c r="E33" s="123"/>
      <c r="F33" s="47">
        <f t="shared" si="0"/>
        <v>0</v>
      </c>
      <c r="G33" s="109">
        <v>0</v>
      </c>
      <c r="H33" s="109">
        <v>0</v>
      </c>
      <c r="I33" s="47">
        <f t="shared" si="1"/>
        <v>0</v>
      </c>
      <c r="J33" s="119"/>
      <c r="K33" s="298"/>
    </row>
    <row r="34" spans="1:11">
      <c r="A34" s="125"/>
      <c r="B34" s="125"/>
      <c r="C34" s="112"/>
      <c r="D34" s="123"/>
      <c r="E34" s="123"/>
      <c r="F34" s="47">
        <f t="shared" si="0"/>
        <v>0</v>
      </c>
      <c r="G34" s="109">
        <v>0</v>
      </c>
      <c r="H34" s="109">
        <v>0</v>
      </c>
      <c r="I34" s="47">
        <f t="shared" si="1"/>
        <v>0</v>
      </c>
      <c r="J34" s="119"/>
      <c r="K34" s="298"/>
    </row>
    <row r="35" spans="1:11">
      <c r="A35" s="125"/>
      <c r="B35" s="125"/>
      <c r="C35" s="112"/>
      <c r="D35" s="123"/>
      <c r="E35" s="123"/>
      <c r="F35" s="47">
        <f t="shared" si="0"/>
        <v>0</v>
      </c>
      <c r="G35" s="109">
        <v>0</v>
      </c>
      <c r="H35" s="109">
        <v>0</v>
      </c>
      <c r="I35" s="47">
        <f t="shared" si="1"/>
        <v>0</v>
      </c>
      <c r="J35" s="119"/>
      <c r="K35" s="298"/>
    </row>
    <row r="36" spans="1:11">
      <c r="A36" s="125"/>
      <c r="B36" s="125"/>
      <c r="C36" s="112"/>
      <c r="D36" s="123"/>
      <c r="E36" s="123"/>
      <c r="F36" s="47">
        <f t="shared" si="0"/>
        <v>0</v>
      </c>
      <c r="G36" s="109">
        <v>0</v>
      </c>
      <c r="H36" s="109">
        <v>0</v>
      </c>
      <c r="I36" s="47">
        <f t="shared" si="1"/>
        <v>0</v>
      </c>
      <c r="J36" s="119"/>
      <c r="K36" s="298"/>
    </row>
    <row r="37" spans="1:11">
      <c r="A37" s="125"/>
      <c r="B37" s="125"/>
      <c r="C37" s="112"/>
      <c r="D37" s="123"/>
      <c r="E37" s="123"/>
      <c r="F37" s="47">
        <f t="shared" si="0"/>
        <v>0</v>
      </c>
      <c r="G37" s="109">
        <v>0</v>
      </c>
      <c r="H37" s="109">
        <v>0</v>
      </c>
      <c r="I37" s="47">
        <f t="shared" si="1"/>
        <v>0</v>
      </c>
      <c r="J37" s="119"/>
      <c r="K37" s="298"/>
    </row>
    <row r="38" spans="1:11">
      <c r="A38" s="125"/>
      <c r="B38" s="125"/>
      <c r="C38" s="112"/>
      <c r="D38" s="123"/>
      <c r="E38" s="123"/>
      <c r="F38" s="47">
        <f t="shared" si="0"/>
        <v>0</v>
      </c>
      <c r="G38" s="109">
        <v>0</v>
      </c>
      <c r="H38" s="109">
        <v>0</v>
      </c>
      <c r="I38" s="47">
        <f t="shared" si="1"/>
        <v>0</v>
      </c>
      <c r="J38" s="119"/>
      <c r="K38" s="298"/>
    </row>
    <row r="39" spans="1:11">
      <c r="A39" s="125"/>
      <c r="B39" s="125"/>
      <c r="C39" s="112"/>
      <c r="D39" s="123"/>
      <c r="E39" s="123"/>
      <c r="F39" s="47">
        <f t="shared" si="0"/>
        <v>0</v>
      </c>
      <c r="G39" s="109">
        <v>0</v>
      </c>
      <c r="H39" s="109">
        <v>0</v>
      </c>
      <c r="I39" s="47">
        <f t="shared" si="1"/>
        <v>0</v>
      </c>
      <c r="J39" s="119"/>
      <c r="K39" s="298"/>
    </row>
    <row r="40" spans="1:11">
      <c r="A40" s="125"/>
      <c r="B40" s="125"/>
      <c r="C40" s="112"/>
      <c r="D40" s="123"/>
      <c r="E40" s="123"/>
      <c r="F40" s="47">
        <f t="shared" si="0"/>
        <v>0</v>
      </c>
      <c r="G40" s="109">
        <v>0</v>
      </c>
      <c r="H40" s="109">
        <v>0</v>
      </c>
      <c r="I40" s="47">
        <f t="shared" si="1"/>
        <v>0</v>
      </c>
      <c r="J40" s="119"/>
      <c r="K40" s="298"/>
    </row>
    <row r="41" spans="1:11">
      <c r="A41" s="125"/>
      <c r="B41" s="125"/>
      <c r="C41" s="112"/>
      <c r="D41" s="123"/>
      <c r="E41" s="123"/>
      <c r="F41" s="47">
        <f t="shared" si="0"/>
        <v>0</v>
      </c>
      <c r="G41" s="109">
        <v>0</v>
      </c>
      <c r="H41" s="109">
        <v>0</v>
      </c>
      <c r="I41" s="47">
        <f t="shared" si="1"/>
        <v>0</v>
      </c>
      <c r="J41" s="119"/>
      <c r="K41" s="298"/>
    </row>
    <row r="42" spans="1:11" ht="23.25" thickBot="1">
      <c r="A42" s="126"/>
      <c r="B42" s="126"/>
      <c r="C42" s="127"/>
      <c r="D42" s="123"/>
      <c r="E42" s="123"/>
      <c r="F42" s="47">
        <f t="shared" si="0"/>
        <v>0</v>
      </c>
      <c r="G42" s="128">
        <v>0</v>
      </c>
      <c r="H42" s="128">
        <v>0</v>
      </c>
      <c r="I42" s="106">
        <f t="shared" si="1"/>
        <v>0</v>
      </c>
      <c r="J42" s="128"/>
      <c r="K42" s="298"/>
    </row>
    <row r="43" spans="1:11" ht="24.75" thickBot="1">
      <c r="A43" s="300" t="s">
        <v>115</v>
      </c>
      <c r="B43" s="301"/>
      <c r="C43" s="90">
        <f>SUM(C7:C42)</f>
        <v>0</v>
      </c>
      <c r="D43" s="90">
        <f t="shared" ref="D43:J43" si="2">SUM(D7:D42)</f>
        <v>0</v>
      </c>
      <c r="E43" s="90">
        <f t="shared" si="2"/>
        <v>0</v>
      </c>
      <c r="F43" s="90">
        <f t="shared" si="2"/>
        <v>0</v>
      </c>
      <c r="G43" s="90">
        <f t="shared" si="2"/>
        <v>0</v>
      </c>
      <c r="H43" s="90">
        <f>SUM(H7:H42)</f>
        <v>0</v>
      </c>
      <c r="I43" s="47">
        <f>SUM(I7:I42)</f>
        <v>0</v>
      </c>
      <c r="J43" s="90">
        <f t="shared" si="2"/>
        <v>0</v>
      </c>
      <c r="K43" s="298"/>
    </row>
  </sheetData>
  <mergeCells count="13">
    <mergeCell ref="K1:K43"/>
    <mergeCell ref="J5:J6"/>
    <mergeCell ref="A1:J1"/>
    <mergeCell ref="A2:J2"/>
    <mergeCell ref="A3:J3"/>
    <mergeCell ref="A43:B43"/>
    <mergeCell ref="A5:A6"/>
    <mergeCell ref="B5:B6"/>
    <mergeCell ref="C5:C6"/>
    <mergeCell ref="D5:E5"/>
    <mergeCell ref="F5:F6"/>
    <mergeCell ref="G5:H5"/>
    <mergeCell ref="I5:I6"/>
  </mergeCells>
  <printOptions horizontalCentered="1"/>
  <pageMargins left="0" right="0" top="0.5" bottom="0" header="0" footer="0"/>
  <pageSetup scale="56" orientation="portrait" r:id="rId1"/>
  <drawing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</sheetPr>
  <dimension ref="A1:J27"/>
  <sheetViews>
    <sheetView rightToLeft="1" view="pageBreakPreview" topLeftCell="A10" zoomScaleSheetLayoutView="100" workbookViewId="0">
      <selection activeCell="A4" sqref="A4"/>
    </sheetView>
  </sheetViews>
  <sheetFormatPr defaultColWidth="9" defaultRowHeight="22.5"/>
  <cols>
    <col min="1" max="1" width="7.42578125" style="108" customWidth="1"/>
    <col min="2" max="2" width="11.42578125" style="108" customWidth="1"/>
    <col min="3" max="3" width="19.42578125" style="108" customWidth="1"/>
    <col min="4" max="4" width="18.42578125" style="108" customWidth="1"/>
    <col min="5" max="5" width="21.5703125" style="108" customWidth="1"/>
    <col min="6" max="6" width="9.7109375" style="108" customWidth="1"/>
    <col min="7" max="7" width="12.42578125" style="108" customWidth="1"/>
    <col min="8" max="9" width="20.42578125" style="108" customWidth="1"/>
    <col min="10" max="10" width="20.5703125" style="108" customWidth="1"/>
    <col min="11" max="16384" width="9" style="108"/>
  </cols>
  <sheetData>
    <row r="1" spans="1:10" ht="24">
      <c r="A1" s="299" t="str">
        <f>'اطلاعات اولیه'!C7</f>
        <v>نام شرکت : کارآمد ترانیک (سهامی خاص)</v>
      </c>
      <c r="B1" s="299"/>
      <c r="C1" s="299"/>
      <c r="D1" s="299"/>
      <c r="E1" s="299"/>
      <c r="F1" s="299" t="str">
        <f>'اطلاعات اولیه'!C7</f>
        <v>نام شرکت : کارآمد ترانیک (سهامی خاص)</v>
      </c>
      <c r="G1" s="299"/>
      <c r="H1" s="299"/>
      <c r="I1" s="299"/>
      <c r="J1" s="299"/>
    </row>
    <row r="2" spans="1:10" ht="24">
      <c r="A2" s="299" t="s">
        <v>169</v>
      </c>
      <c r="B2" s="299"/>
      <c r="C2" s="299"/>
      <c r="D2" s="299"/>
      <c r="E2" s="299"/>
      <c r="F2" s="299" t="s">
        <v>169</v>
      </c>
      <c r="G2" s="299"/>
      <c r="H2" s="299"/>
      <c r="I2" s="299"/>
      <c r="J2" s="299"/>
    </row>
    <row r="3" spans="1:10" ht="24">
      <c r="A3" s="299" t="str">
        <f>'اطلاعات اولیه'!C9</f>
        <v>سال مورد رسیدگی :1401/12/29</v>
      </c>
      <c r="B3" s="299"/>
      <c r="C3" s="299"/>
      <c r="D3" s="299"/>
      <c r="E3" s="299"/>
      <c r="F3" s="299" t="str">
        <f>'اطلاعات اولیه'!C9</f>
        <v>سال مورد رسیدگی :1401/12/29</v>
      </c>
      <c r="G3" s="299"/>
      <c r="H3" s="299"/>
      <c r="I3" s="299"/>
      <c r="J3" s="299"/>
    </row>
    <row r="5" spans="1:10" ht="26.25" customHeight="1">
      <c r="A5" s="110" t="s">
        <v>156</v>
      </c>
      <c r="B5" s="110" t="s">
        <v>157</v>
      </c>
      <c r="C5" s="110" t="s">
        <v>158</v>
      </c>
      <c r="D5" s="110" t="s">
        <v>159</v>
      </c>
      <c r="E5" s="110" t="s">
        <v>160</v>
      </c>
      <c r="F5" s="110" t="s">
        <v>156</v>
      </c>
      <c r="G5" s="110" t="s">
        <v>157</v>
      </c>
      <c r="H5" s="110" t="s">
        <v>158</v>
      </c>
      <c r="I5" s="110" t="s">
        <v>159</v>
      </c>
      <c r="J5" s="110" t="s">
        <v>160</v>
      </c>
    </row>
    <row r="6" spans="1:10" ht="26.25" customHeight="1">
      <c r="A6" s="341" t="s">
        <v>165</v>
      </c>
      <c r="B6" s="111" t="s">
        <v>161</v>
      </c>
      <c r="C6" s="112"/>
      <c r="D6" s="112"/>
      <c r="E6" s="112"/>
      <c r="F6" s="343" t="s">
        <v>165</v>
      </c>
      <c r="G6" s="111" t="s">
        <v>170</v>
      </c>
      <c r="H6" s="112"/>
      <c r="I6" s="112"/>
      <c r="J6" s="112"/>
    </row>
    <row r="7" spans="1:10" ht="26.25" customHeight="1">
      <c r="A7" s="341"/>
      <c r="B7" s="111" t="s">
        <v>162</v>
      </c>
      <c r="C7" s="112"/>
      <c r="D7" s="112"/>
      <c r="E7" s="112"/>
      <c r="F7" s="344"/>
      <c r="G7" s="111" t="s">
        <v>171</v>
      </c>
      <c r="H7" s="112"/>
      <c r="I7" s="112"/>
      <c r="J7" s="112"/>
    </row>
    <row r="8" spans="1:10" ht="26.25" customHeight="1">
      <c r="A8" s="341"/>
      <c r="B8" s="111" t="s">
        <v>163</v>
      </c>
      <c r="C8" s="112"/>
      <c r="D8" s="112"/>
      <c r="E8" s="112"/>
      <c r="F8" s="344"/>
      <c r="G8" s="111" t="s">
        <v>172</v>
      </c>
      <c r="H8" s="112"/>
      <c r="I8" s="112"/>
      <c r="J8" s="112"/>
    </row>
    <row r="9" spans="1:10" ht="26.25" customHeight="1">
      <c r="A9" s="342" t="s">
        <v>164</v>
      </c>
      <c r="B9" s="342"/>
      <c r="C9" s="113">
        <f>SUM(C6:C8)</f>
        <v>0</v>
      </c>
      <c r="D9" s="113">
        <f t="shared" ref="D9:E9" si="0">SUM(D6:D8)</f>
        <v>0</v>
      </c>
      <c r="E9" s="113">
        <f t="shared" si="0"/>
        <v>0</v>
      </c>
      <c r="F9" s="345"/>
      <c r="G9" s="111" t="s">
        <v>173</v>
      </c>
      <c r="H9" s="112"/>
      <c r="I9" s="112"/>
      <c r="J9" s="112"/>
    </row>
    <row r="10" spans="1:10" ht="26.25" customHeight="1">
      <c r="A10" s="341" t="s">
        <v>166</v>
      </c>
      <c r="B10" s="111" t="s">
        <v>161</v>
      </c>
      <c r="C10" s="112"/>
      <c r="D10" s="112"/>
      <c r="E10" s="112"/>
      <c r="F10" s="110" t="s">
        <v>164</v>
      </c>
      <c r="G10" s="110"/>
      <c r="H10" s="113">
        <f>SUM(H6:H9)</f>
        <v>0</v>
      </c>
      <c r="I10" s="113">
        <f>SUM(I6:I9)</f>
        <v>0</v>
      </c>
      <c r="J10" s="113">
        <f t="shared" ref="J10" si="1">SUM(J6:J9)</f>
        <v>0</v>
      </c>
    </row>
    <row r="11" spans="1:10" ht="26.25" customHeight="1">
      <c r="A11" s="341"/>
      <c r="B11" s="111" t="s">
        <v>162</v>
      </c>
      <c r="C11" s="112"/>
      <c r="D11" s="112"/>
      <c r="E11" s="112"/>
      <c r="F11" s="343" t="s">
        <v>166</v>
      </c>
      <c r="G11" s="111" t="s">
        <v>170</v>
      </c>
      <c r="H11" s="112"/>
      <c r="I11" s="112"/>
      <c r="J11" s="112"/>
    </row>
    <row r="12" spans="1:10" ht="26.25" customHeight="1">
      <c r="A12" s="341"/>
      <c r="B12" s="111" t="s">
        <v>163</v>
      </c>
      <c r="C12" s="112"/>
      <c r="D12" s="112"/>
      <c r="E12" s="112"/>
      <c r="F12" s="344"/>
      <c r="G12" s="111" t="s">
        <v>171</v>
      </c>
      <c r="H12" s="112"/>
      <c r="I12" s="112"/>
      <c r="J12" s="112"/>
    </row>
    <row r="13" spans="1:10" ht="26.25" customHeight="1">
      <c r="A13" s="342" t="s">
        <v>164</v>
      </c>
      <c r="B13" s="342"/>
      <c r="C13" s="113">
        <f>SUM(C10:C12)</f>
        <v>0</v>
      </c>
      <c r="D13" s="113">
        <f t="shared" ref="D13:E13" si="2">SUM(D10:D12)</f>
        <v>0</v>
      </c>
      <c r="E13" s="113">
        <f t="shared" si="2"/>
        <v>0</v>
      </c>
      <c r="F13" s="344"/>
      <c r="G13" s="111" t="s">
        <v>172</v>
      </c>
      <c r="H13" s="112"/>
      <c r="I13" s="112"/>
      <c r="J13" s="112"/>
    </row>
    <row r="14" spans="1:10" ht="26.25" customHeight="1">
      <c r="A14" s="341" t="s">
        <v>167</v>
      </c>
      <c r="B14" s="111" t="s">
        <v>161</v>
      </c>
      <c r="C14" s="112"/>
      <c r="D14" s="112"/>
      <c r="E14" s="112"/>
      <c r="F14" s="345"/>
      <c r="G14" s="111" t="s">
        <v>173</v>
      </c>
      <c r="H14" s="112"/>
      <c r="I14" s="112"/>
      <c r="J14" s="112"/>
    </row>
    <row r="15" spans="1:10" ht="26.25" customHeight="1">
      <c r="A15" s="341"/>
      <c r="B15" s="111" t="s">
        <v>162</v>
      </c>
      <c r="C15" s="112"/>
      <c r="D15" s="112"/>
      <c r="E15" s="112"/>
      <c r="F15" s="110" t="s">
        <v>164</v>
      </c>
      <c r="G15" s="110"/>
      <c r="H15" s="113">
        <f>SUM(H11:H14)</f>
        <v>0</v>
      </c>
      <c r="I15" s="113">
        <f t="shared" ref="I15:J15" si="3">SUM(I11:I14)</f>
        <v>0</v>
      </c>
      <c r="J15" s="113">
        <f t="shared" si="3"/>
        <v>0</v>
      </c>
    </row>
    <row r="16" spans="1:10" ht="26.25" customHeight="1">
      <c r="A16" s="341"/>
      <c r="B16" s="111" t="s">
        <v>163</v>
      </c>
      <c r="C16" s="112"/>
      <c r="D16" s="112"/>
      <c r="E16" s="112"/>
      <c r="F16" s="343" t="s">
        <v>167</v>
      </c>
      <c r="G16" s="111" t="s">
        <v>170</v>
      </c>
      <c r="H16" s="112"/>
      <c r="I16" s="112"/>
      <c r="J16" s="112"/>
    </row>
    <row r="17" spans="1:10" ht="26.25" customHeight="1">
      <c r="A17" s="342" t="s">
        <v>164</v>
      </c>
      <c r="B17" s="342"/>
      <c r="C17" s="113">
        <f>SUM(C14:C16)</f>
        <v>0</v>
      </c>
      <c r="D17" s="113">
        <f t="shared" ref="D17:E17" si="4">SUM(D14:D16)</f>
        <v>0</v>
      </c>
      <c r="E17" s="113">
        <f t="shared" si="4"/>
        <v>0</v>
      </c>
      <c r="F17" s="344"/>
      <c r="G17" s="111" t="s">
        <v>171</v>
      </c>
      <c r="H17" s="112"/>
      <c r="I17" s="112"/>
      <c r="J17" s="112"/>
    </row>
    <row r="18" spans="1:10" ht="26.25" customHeight="1">
      <c r="A18" s="341" t="s">
        <v>168</v>
      </c>
      <c r="B18" s="111" t="s">
        <v>161</v>
      </c>
      <c r="C18" s="112"/>
      <c r="D18" s="112"/>
      <c r="E18" s="112"/>
      <c r="F18" s="344"/>
      <c r="G18" s="111" t="s">
        <v>172</v>
      </c>
      <c r="H18" s="112"/>
      <c r="I18" s="112"/>
      <c r="J18" s="112"/>
    </row>
    <row r="19" spans="1:10" ht="26.25" customHeight="1">
      <c r="A19" s="341"/>
      <c r="B19" s="111" t="s">
        <v>162</v>
      </c>
      <c r="C19" s="112"/>
      <c r="D19" s="112"/>
      <c r="E19" s="112"/>
      <c r="F19" s="345"/>
      <c r="G19" s="111" t="s">
        <v>173</v>
      </c>
      <c r="H19" s="112"/>
      <c r="I19" s="112"/>
      <c r="J19" s="112"/>
    </row>
    <row r="20" spans="1:10" ht="26.25" customHeight="1">
      <c r="A20" s="341"/>
      <c r="B20" s="111" t="s">
        <v>163</v>
      </c>
      <c r="C20" s="112"/>
      <c r="D20" s="112"/>
      <c r="E20" s="112"/>
      <c r="F20" s="110" t="s">
        <v>164</v>
      </c>
      <c r="G20" s="110"/>
      <c r="H20" s="113">
        <f>SUM(H16:H19)</f>
        <v>0</v>
      </c>
      <c r="I20" s="113">
        <f t="shared" ref="I20:J20" si="5">SUM(I16:I19)</f>
        <v>0</v>
      </c>
      <c r="J20" s="113">
        <f t="shared" si="5"/>
        <v>0</v>
      </c>
    </row>
    <row r="21" spans="1:10" ht="26.25" customHeight="1">
      <c r="A21" s="342" t="s">
        <v>164</v>
      </c>
      <c r="B21" s="342"/>
      <c r="C21" s="113">
        <f>SUM(C18:C20)</f>
        <v>0</v>
      </c>
      <c r="D21" s="113">
        <f t="shared" ref="D21:E21" si="6">SUM(D18:D20)</f>
        <v>0</v>
      </c>
      <c r="E21" s="113">
        <f t="shared" si="6"/>
        <v>0</v>
      </c>
      <c r="F21" s="343" t="s">
        <v>168</v>
      </c>
      <c r="G21" s="111" t="s">
        <v>170</v>
      </c>
      <c r="H21" s="112"/>
      <c r="I21" s="112"/>
      <c r="J21" s="112"/>
    </row>
    <row r="22" spans="1:10" ht="26.25" customHeight="1">
      <c r="A22" s="341" t="s">
        <v>16</v>
      </c>
      <c r="B22" s="341"/>
      <c r="C22" s="114">
        <f>C9+C13+C17+C21</f>
        <v>0</v>
      </c>
      <c r="D22" s="114">
        <f t="shared" ref="D22:E22" si="7">D9+D13+D17+D21</f>
        <v>0</v>
      </c>
      <c r="E22" s="114">
        <f t="shared" si="7"/>
        <v>0</v>
      </c>
      <c r="F22" s="344"/>
      <c r="G22" s="111" t="s">
        <v>171</v>
      </c>
      <c r="H22" s="112"/>
      <c r="I22" s="112"/>
      <c r="J22" s="112"/>
    </row>
    <row r="23" spans="1:10" ht="24">
      <c r="F23" s="344"/>
      <c r="G23" s="111" t="s">
        <v>172</v>
      </c>
      <c r="H23" s="112"/>
      <c r="I23" s="112"/>
      <c r="J23" s="112"/>
    </row>
    <row r="24" spans="1:10" ht="24">
      <c r="C24" s="346" t="s">
        <v>174</v>
      </c>
      <c r="D24" s="346"/>
      <c r="E24" s="115">
        <f>ک.ا.فروش!C11</f>
        <v>0</v>
      </c>
      <c r="F24" s="345"/>
      <c r="G24" s="111" t="s">
        <v>173</v>
      </c>
      <c r="H24" s="112"/>
      <c r="I24" s="112"/>
      <c r="J24" s="112"/>
    </row>
    <row r="25" spans="1:10" ht="24">
      <c r="C25" s="347" t="s">
        <v>175</v>
      </c>
      <c r="D25" s="347"/>
      <c r="E25" s="115">
        <f>C22</f>
        <v>0</v>
      </c>
      <c r="F25" s="110" t="s">
        <v>164</v>
      </c>
      <c r="G25" s="110"/>
      <c r="H25" s="113">
        <f>SUM(H21:H24)</f>
        <v>0</v>
      </c>
      <c r="I25" s="113">
        <f t="shared" ref="I25:J25" si="8">SUM(I21:I24)</f>
        <v>0</v>
      </c>
      <c r="J25" s="113">
        <f t="shared" si="8"/>
        <v>0</v>
      </c>
    </row>
    <row r="26" spans="1:10" ht="24.75" thickBot="1">
      <c r="C26" s="348" t="s">
        <v>176</v>
      </c>
      <c r="D26" s="348"/>
      <c r="E26" s="117">
        <f>E24-E25</f>
        <v>0</v>
      </c>
      <c r="F26" s="116" t="s">
        <v>16</v>
      </c>
      <c r="G26" s="111"/>
      <c r="H26" s="114">
        <f>H10+H15+H20+H25</f>
        <v>0</v>
      </c>
      <c r="I26" s="114">
        <f t="shared" ref="I26:J26" si="9">I10+I15+I20+I25</f>
        <v>0</v>
      </c>
      <c r="J26" s="114">
        <f t="shared" si="9"/>
        <v>0</v>
      </c>
    </row>
    <row r="27" spans="1:10" ht="23.25" thickTop="1"/>
  </sheetData>
  <mergeCells count="22">
    <mergeCell ref="C24:D24"/>
    <mergeCell ref="C25:D25"/>
    <mergeCell ref="C26:D26"/>
    <mergeCell ref="F21:F24"/>
    <mergeCell ref="F16:F19"/>
    <mergeCell ref="F11:F14"/>
    <mergeCell ref="F1:J1"/>
    <mergeCell ref="F2:J2"/>
    <mergeCell ref="F3:J3"/>
    <mergeCell ref="F6:F9"/>
    <mergeCell ref="A18:A20"/>
    <mergeCell ref="A21:B21"/>
    <mergeCell ref="A22:B22"/>
    <mergeCell ref="A1:E1"/>
    <mergeCell ref="A2:E2"/>
    <mergeCell ref="A3:E3"/>
    <mergeCell ref="A9:B9"/>
    <mergeCell ref="A6:A8"/>
    <mergeCell ref="A10:A12"/>
    <mergeCell ref="A13:B13"/>
    <mergeCell ref="A14:A16"/>
    <mergeCell ref="A17:B17"/>
  </mergeCells>
  <printOptions horizontalCentered="1"/>
  <pageMargins left="0.7" right="0.7" top="0.75" bottom="0.75" header="0.3" footer="0.3"/>
  <pageSetup orientation="portrait" r:id="rId1"/>
  <colBreaks count="1" manualBreakCount="1">
    <brk id="5" max="2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1"/>
  <sheetViews>
    <sheetView rightToLeft="1" view="pageBreakPreview" zoomScale="55" zoomScaleSheetLayoutView="55" workbookViewId="0">
      <selection activeCell="E12" sqref="E12"/>
    </sheetView>
  </sheetViews>
  <sheetFormatPr defaultColWidth="9" defaultRowHeight="18"/>
  <cols>
    <col min="1" max="1" width="45.42578125" style="1" customWidth="1"/>
    <col min="2" max="2" width="15.42578125" style="1" customWidth="1"/>
    <col min="3" max="3" width="28.85546875" style="1" customWidth="1"/>
    <col min="4" max="5" width="15.5703125" style="1" customWidth="1"/>
    <col min="6" max="6" width="26.28515625" style="1" customWidth="1"/>
    <col min="7" max="8" width="15.5703125" style="1" customWidth="1"/>
    <col min="9" max="9" width="23.85546875" style="1" customWidth="1"/>
    <col min="10" max="10" width="22.7109375" style="1" customWidth="1"/>
    <col min="11" max="11" width="6.140625" style="1" customWidth="1"/>
    <col min="12" max="16384" width="9" style="1"/>
  </cols>
  <sheetData>
    <row r="1" spans="1:11" ht="18.75" thickBot="1">
      <c r="K1" s="283" t="s">
        <v>204</v>
      </c>
    </row>
    <row r="2" spans="1:11" ht="48.75" customHeight="1">
      <c r="A2" s="21"/>
      <c r="B2" s="284" t="str">
        <f>'اطلاعات اولیه'!C7</f>
        <v>نام شرکت : کارآمد ترانیک (سهامی خاص)</v>
      </c>
      <c r="C2" s="284"/>
      <c r="D2" s="284"/>
      <c r="E2" s="284"/>
      <c r="F2" s="284"/>
      <c r="G2" s="284"/>
      <c r="H2" s="10"/>
      <c r="I2" s="11" t="s">
        <v>0</v>
      </c>
      <c r="J2" s="12" t="str">
        <f>'اطلاعات اولیه'!F7</f>
        <v>اردیبهشت1402</v>
      </c>
      <c r="K2" s="283"/>
    </row>
    <row r="3" spans="1:11" ht="48.75" customHeight="1">
      <c r="A3" s="22"/>
      <c r="B3" s="285" t="s">
        <v>40</v>
      </c>
      <c r="C3" s="285"/>
      <c r="D3" s="285"/>
      <c r="E3" s="285"/>
      <c r="F3" s="285"/>
      <c r="G3" s="285"/>
      <c r="H3" s="23"/>
      <c r="I3" s="13" t="s">
        <v>1</v>
      </c>
      <c r="J3" s="14" t="str">
        <f>'اطلاعات اولیه'!F8</f>
        <v>مهدی وهابی</v>
      </c>
      <c r="K3" s="283"/>
    </row>
    <row r="4" spans="1:11" ht="48.75" customHeight="1" thickBot="1">
      <c r="A4" s="24"/>
      <c r="B4" s="286" t="str">
        <f>'اطلاعات اولیه'!C9</f>
        <v>سال مورد رسیدگی :1401/12/29</v>
      </c>
      <c r="C4" s="286"/>
      <c r="D4" s="286"/>
      <c r="E4" s="286"/>
      <c r="F4" s="286"/>
      <c r="G4" s="286"/>
      <c r="H4" s="15"/>
      <c r="I4" s="16" t="s">
        <v>2</v>
      </c>
      <c r="J4" s="17">
        <f>'اطلاعات اولیه'!F9</f>
        <v>0</v>
      </c>
      <c r="K4" s="283"/>
    </row>
    <row r="5" spans="1:11" ht="18.75" thickBot="1">
      <c r="A5" s="2"/>
      <c r="B5" s="2"/>
      <c r="C5" s="3"/>
      <c r="D5" s="3"/>
      <c r="E5" s="3"/>
      <c r="F5" s="3"/>
      <c r="G5" s="3"/>
      <c r="H5" s="3"/>
      <c r="I5" s="3"/>
      <c r="J5" s="3"/>
      <c r="K5" s="283"/>
    </row>
    <row r="6" spans="1:11" ht="48.75" customHeight="1" thickBot="1">
      <c r="A6" s="287" t="s">
        <v>8</v>
      </c>
      <c r="B6" s="289" t="s">
        <v>3</v>
      </c>
      <c r="C6" s="291" t="str">
        <f>'اطلاعات اولیه'!C14</f>
        <v>مانده طبق دفاتر در 1401/12/29</v>
      </c>
      <c r="D6" s="293" t="s">
        <v>4</v>
      </c>
      <c r="E6" s="294"/>
      <c r="F6" s="291" t="str">
        <f>'اطلاعات اولیه'!C15</f>
        <v>مانده اصلاح شده در  1401/12/29</v>
      </c>
      <c r="G6" s="293" t="s">
        <v>5</v>
      </c>
      <c r="H6" s="294"/>
      <c r="I6" s="279" t="str">
        <f>'اطلاعات اولیه'!C16</f>
        <v>مانده طبق صورتهای مالی 1401/12/29(ارقام به میلیون ریال)</v>
      </c>
      <c r="J6" s="279" t="str">
        <f>'اطلاعات اولیه'!C17</f>
        <v>مانده طبق صورتهای مالی1400/12/29(ارقام به میلیون ریال)</v>
      </c>
      <c r="K6" s="283"/>
    </row>
    <row r="7" spans="1:11" ht="89.25" customHeight="1" thickBot="1">
      <c r="A7" s="288"/>
      <c r="B7" s="290"/>
      <c r="C7" s="292"/>
      <c r="D7" s="19" t="s">
        <v>6</v>
      </c>
      <c r="E7" s="19" t="s">
        <v>7</v>
      </c>
      <c r="F7" s="292"/>
      <c r="G7" s="19" t="s">
        <v>6</v>
      </c>
      <c r="H7" s="19" t="s">
        <v>7</v>
      </c>
      <c r="I7" s="280"/>
      <c r="J7" s="280"/>
      <c r="K7" s="283"/>
    </row>
    <row r="8" spans="1:11" s="4" customFormat="1" ht="87" customHeight="1" thickBot="1">
      <c r="A8" s="167"/>
      <c r="B8" s="6"/>
      <c r="C8" s="165"/>
      <c r="D8" s="9">
        <v>0</v>
      </c>
      <c r="E8" s="9">
        <v>0</v>
      </c>
      <c r="F8" s="164">
        <f>C8+D8-E8</f>
        <v>0</v>
      </c>
      <c r="G8" s="7">
        <v>0</v>
      </c>
      <c r="H8" s="7">
        <v>0</v>
      </c>
      <c r="I8" s="192">
        <f>F8+G8-H8</f>
        <v>0</v>
      </c>
      <c r="J8" s="8"/>
      <c r="K8" s="283"/>
    </row>
    <row r="9" spans="1:11" s="4" customFormat="1" ht="82.5" customHeight="1" thickBot="1">
      <c r="A9" s="167"/>
      <c r="B9" s="6"/>
      <c r="C9" s="166"/>
      <c r="D9" s="9">
        <v>0</v>
      </c>
      <c r="E9" s="9">
        <v>0</v>
      </c>
      <c r="F9" s="164">
        <f t="shared" ref="F9:F11" si="0">C9</f>
        <v>0</v>
      </c>
      <c r="G9" s="9">
        <v>0</v>
      </c>
      <c r="H9" s="9">
        <v>0</v>
      </c>
      <c r="I9" s="192">
        <f t="shared" ref="I9:I10" si="1">F9+G9-H9</f>
        <v>0</v>
      </c>
      <c r="J9" s="18"/>
      <c r="K9" s="283"/>
    </row>
    <row r="10" spans="1:11" s="4" customFormat="1" ht="87.75" customHeight="1" thickBot="1">
      <c r="A10" s="167"/>
      <c r="B10" s="6"/>
      <c r="C10" s="166"/>
      <c r="D10" s="9">
        <v>0</v>
      </c>
      <c r="E10" s="9">
        <v>0</v>
      </c>
      <c r="F10" s="164">
        <f t="shared" si="0"/>
        <v>0</v>
      </c>
      <c r="G10" s="9">
        <v>0</v>
      </c>
      <c r="H10" s="9">
        <v>0</v>
      </c>
      <c r="I10" s="192">
        <f t="shared" si="1"/>
        <v>0</v>
      </c>
      <c r="J10" s="18"/>
      <c r="K10" s="283"/>
    </row>
    <row r="11" spans="1:11" s="4" customFormat="1" ht="94.5" customHeight="1" thickBot="1">
      <c r="A11" s="281" t="s">
        <v>16</v>
      </c>
      <c r="B11" s="282"/>
      <c r="C11" s="20">
        <f>SUM(C8:C10)</f>
        <v>0</v>
      </c>
      <c r="D11" s="9">
        <v>0</v>
      </c>
      <c r="E11" s="9">
        <v>0</v>
      </c>
      <c r="F11" s="164">
        <f t="shared" si="0"/>
        <v>0</v>
      </c>
      <c r="G11" s="20">
        <v>0</v>
      </c>
      <c r="H11" s="20">
        <v>0</v>
      </c>
      <c r="I11" s="192">
        <f>SUM(I8:I10)</f>
        <v>0</v>
      </c>
      <c r="J11" s="20">
        <f>SUM(J8:J10)</f>
        <v>0</v>
      </c>
      <c r="K11" s="283"/>
    </row>
  </sheetData>
  <mergeCells count="13">
    <mergeCell ref="I6:I7"/>
    <mergeCell ref="J6:J7"/>
    <mergeCell ref="A11:B11"/>
    <mergeCell ref="K1:K11"/>
    <mergeCell ref="B2:G2"/>
    <mergeCell ref="B3:G3"/>
    <mergeCell ref="B4:G4"/>
    <mergeCell ref="A6:A7"/>
    <mergeCell ref="B6:B7"/>
    <mergeCell ref="C6:C7"/>
    <mergeCell ref="D6:E6"/>
    <mergeCell ref="F6:F7"/>
    <mergeCell ref="G6:H6"/>
  </mergeCells>
  <printOptions horizontalCentered="1"/>
  <pageMargins left="0" right="0" top="0.5" bottom="0" header="0" footer="0"/>
  <pageSetup paperSize="9" scale="60" orientation="landscape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36"/>
  <sheetViews>
    <sheetView rightToLeft="1" view="pageBreakPreview" topLeftCell="A4" zoomScaleSheetLayoutView="100" workbookViewId="0">
      <selection activeCell="J7" sqref="J7"/>
    </sheetView>
  </sheetViews>
  <sheetFormatPr defaultColWidth="9" defaultRowHeight="22.5"/>
  <cols>
    <col min="1" max="1" width="26" style="120" bestFit="1" customWidth="1"/>
    <col min="2" max="2" width="10.5703125" style="120" customWidth="1"/>
    <col min="3" max="3" width="18.140625" style="115" customWidth="1"/>
    <col min="4" max="4" width="11.7109375" style="108" customWidth="1"/>
    <col min="5" max="5" width="11.85546875" style="108" customWidth="1"/>
    <col min="6" max="6" width="18.140625" style="108" customWidth="1"/>
    <col min="7" max="7" width="13.42578125" style="108" customWidth="1"/>
    <col min="8" max="8" width="13.7109375" style="108" customWidth="1"/>
    <col min="9" max="9" width="22.85546875" style="108" customWidth="1"/>
    <col min="10" max="10" width="27.85546875" style="108" customWidth="1"/>
    <col min="11" max="11" width="6.140625" style="1" customWidth="1"/>
    <col min="12" max="16384" width="9" style="108"/>
  </cols>
  <sheetData>
    <row r="1" spans="1:11" ht="24" customHeight="1">
      <c r="A1" s="299" t="str">
        <f>'اطلاعات اولیه'!C7</f>
        <v>نام شرکت : کارآمد ترانیک (سهامی خاص)</v>
      </c>
      <c r="B1" s="299"/>
      <c r="C1" s="299"/>
      <c r="D1" s="299"/>
      <c r="E1" s="299"/>
      <c r="F1" s="299"/>
      <c r="G1" s="299"/>
      <c r="H1" s="299"/>
      <c r="I1" s="299"/>
      <c r="J1" s="299"/>
      <c r="K1" s="298" t="s">
        <v>204</v>
      </c>
    </row>
    <row r="2" spans="1:11" ht="24">
      <c r="A2" s="299" t="s">
        <v>181</v>
      </c>
      <c r="B2" s="299"/>
      <c r="C2" s="299"/>
      <c r="D2" s="299"/>
      <c r="E2" s="299"/>
      <c r="F2" s="299"/>
      <c r="G2" s="299"/>
      <c r="H2" s="299"/>
      <c r="I2" s="299"/>
      <c r="J2" s="299"/>
      <c r="K2" s="298"/>
    </row>
    <row r="3" spans="1:11" ht="24">
      <c r="A3" s="299" t="str">
        <f>'اطلاعات اولیه'!C9</f>
        <v>سال مورد رسیدگی :1401/12/29</v>
      </c>
      <c r="B3" s="299"/>
      <c r="C3" s="299"/>
      <c r="D3" s="299"/>
      <c r="E3" s="299"/>
      <c r="F3" s="299"/>
      <c r="G3" s="299"/>
      <c r="H3" s="299"/>
      <c r="I3" s="299"/>
      <c r="J3" s="299"/>
      <c r="K3" s="298"/>
    </row>
    <row r="4" spans="1:11" ht="23.25" thickBot="1">
      <c r="K4" s="298"/>
    </row>
    <row r="5" spans="1:11" ht="45" customHeight="1" thickBot="1">
      <c r="A5" s="302" t="s">
        <v>178</v>
      </c>
      <c r="B5" s="302" t="s">
        <v>179</v>
      </c>
      <c r="C5" s="291" t="str">
        <f>'اطلاعات اولیه'!C14</f>
        <v>مانده طبق دفاتر در 1401/12/29</v>
      </c>
      <c r="D5" s="293" t="s">
        <v>4</v>
      </c>
      <c r="E5" s="294"/>
      <c r="F5" s="291" t="str">
        <f>'اطلاعات اولیه'!C15</f>
        <v>مانده اصلاح شده در  1401/12/29</v>
      </c>
      <c r="G5" s="293" t="s">
        <v>5</v>
      </c>
      <c r="H5" s="294"/>
      <c r="I5" s="279" t="str">
        <f>'اطلاعات اولیه'!C16</f>
        <v>مانده طبق صورتهای مالی 1401/12/29(ارقام به میلیون ریال)</v>
      </c>
      <c r="J5" s="279" t="str">
        <f>'اطلاعات اولیه'!C17</f>
        <v>مانده طبق صورتهای مالی1400/12/29(ارقام به میلیون ریال)</v>
      </c>
      <c r="K5" s="298"/>
    </row>
    <row r="6" spans="1:11" ht="90" customHeight="1" thickBot="1">
      <c r="A6" s="303"/>
      <c r="B6" s="303"/>
      <c r="C6" s="292"/>
      <c r="D6" s="19" t="s">
        <v>6</v>
      </c>
      <c r="E6" s="19" t="s">
        <v>7</v>
      </c>
      <c r="F6" s="292"/>
      <c r="G6" s="19" t="s">
        <v>6</v>
      </c>
      <c r="H6" s="19" t="s">
        <v>7</v>
      </c>
      <c r="I6" s="280"/>
      <c r="J6" s="280"/>
      <c r="K6" s="298"/>
    </row>
    <row r="7" spans="1:11" ht="30">
      <c r="A7" s="122"/>
      <c r="B7" s="131"/>
      <c r="C7" s="47"/>
      <c r="D7" s="123">
        <v>0</v>
      </c>
      <c r="E7" s="123">
        <v>0</v>
      </c>
      <c r="F7" s="47">
        <f t="shared" ref="F7:F35" si="0">C7+D7-E7</f>
        <v>0</v>
      </c>
      <c r="G7" s="123">
        <v>0</v>
      </c>
      <c r="H7" s="123">
        <v>0</v>
      </c>
      <c r="I7" s="198">
        <f t="shared" ref="I7:I35" si="1">F7+G7-H7</f>
        <v>0</v>
      </c>
      <c r="J7" s="123"/>
      <c r="K7" s="298"/>
    </row>
    <row r="8" spans="1:11" ht="30">
      <c r="A8" s="122"/>
      <c r="B8" s="131"/>
      <c r="C8" s="47"/>
      <c r="D8" s="123">
        <v>0</v>
      </c>
      <c r="E8" s="123">
        <v>0</v>
      </c>
      <c r="F8" s="47">
        <f t="shared" si="0"/>
        <v>0</v>
      </c>
      <c r="G8" s="109">
        <v>0</v>
      </c>
      <c r="H8" s="196">
        <v>0</v>
      </c>
      <c r="I8" s="200">
        <f t="shared" si="1"/>
        <v>0</v>
      </c>
      <c r="J8" s="197"/>
      <c r="K8" s="298"/>
    </row>
    <row r="9" spans="1:11" ht="30">
      <c r="A9" s="122"/>
      <c r="B9" s="131"/>
      <c r="C9" s="47"/>
      <c r="D9" s="47">
        <v>0</v>
      </c>
      <c r="E9" s="123">
        <v>0</v>
      </c>
      <c r="F9" s="47">
        <f t="shared" si="0"/>
        <v>0</v>
      </c>
      <c r="G9" s="109">
        <v>0</v>
      </c>
      <c r="H9" s="196">
        <v>0</v>
      </c>
      <c r="I9" s="200">
        <f t="shared" si="1"/>
        <v>0</v>
      </c>
      <c r="J9" s="197"/>
      <c r="K9" s="298"/>
    </row>
    <row r="10" spans="1:11" ht="30">
      <c r="A10" s="122"/>
      <c r="B10" s="131"/>
      <c r="C10" s="47"/>
      <c r="D10" s="123">
        <v>0</v>
      </c>
      <c r="E10" s="123">
        <v>0</v>
      </c>
      <c r="F10" s="47">
        <f t="shared" si="0"/>
        <v>0</v>
      </c>
      <c r="G10" s="109">
        <v>0</v>
      </c>
      <c r="H10" s="196">
        <v>0</v>
      </c>
      <c r="I10" s="200">
        <f t="shared" si="1"/>
        <v>0</v>
      </c>
      <c r="J10" s="197"/>
      <c r="K10" s="298"/>
    </row>
    <row r="11" spans="1:11" ht="30">
      <c r="A11" s="122"/>
      <c r="B11" s="131"/>
      <c r="C11" s="47"/>
      <c r="D11" s="123">
        <v>0</v>
      </c>
      <c r="E11" s="123">
        <v>0</v>
      </c>
      <c r="F11" s="47">
        <f t="shared" si="0"/>
        <v>0</v>
      </c>
      <c r="G11" s="109">
        <v>0</v>
      </c>
      <c r="H11" s="196">
        <v>0</v>
      </c>
      <c r="I11" s="200">
        <f t="shared" si="1"/>
        <v>0</v>
      </c>
      <c r="J11" s="197"/>
      <c r="K11" s="298"/>
    </row>
    <row r="12" spans="1:11" ht="30">
      <c r="A12" s="122"/>
      <c r="B12" s="131"/>
      <c r="C12" s="47"/>
      <c r="D12" s="123">
        <v>0</v>
      </c>
      <c r="E12" s="123">
        <v>0</v>
      </c>
      <c r="F12" s="47">
        <f t="shared" si="0"/>
        <v>0</v>
      </c>
      <c r="G12" s="109">
        <v>0</v>
      </c>
      <c r="H12" s="196">
        <v>0</v>
      </c>
      <c r="I12" s="200">
        <f t="shared" si="1"/>
        <v>0</v>
      </c>
      <c r="J12" s="197"/>
      <c r="K12" s="298"/>
    </row>
    <row r="13" spans="1:11" ht="30">
      <c r="A13" s="122"/>
      <c r="B13" s="131"/>
      <c r="C13" s="47"/>
      <c r="D13" s="123">
        <v>0</v>
      </c>
      <c r="E13" s="123">
        <v>0</v>
      </c>
      <c r="F13" s="47">
        <f t="shared" si="0"/>
        <v>0</v>
      </c>
      <c r="G13" s="109">
        <v>0</v>
      </c>
      <c r="H13" s="196">
        <v>0</v>
      </c>
      <c r="I13" s="200">
        <f t="shared" si="1"/>
        <v>0</v>
      </c>
      <c r="J13" s="197"/>
      <c r="K13" s="298"/>
    </row>
    <row r="14" spans="1:11" ht="30">
      <c r="A14" s="122"/>
      <c r="B14" s="131"/>
      <c r="C14" s="47"/>
      <c r="D14" s="123">
        <v>0</v>
      </c>
      <c r="E14" s="123">
        <v>0</v>
      </c>
      <c r="F14" s="47">
        <f t="shared" si="0"/>
        <v>0</v>
      </c>
      <c r="G14" s="109">
        <v>0</v>
      </c>
      <c r="H14" s="196">
        <v>0</v>
      </c>
      <c r="I14" s="200">
        <f t="shared" si="1"/>
        <v>0</v>
      </c>
      <c r="J14" s="197"/>
      <c r="K14" s="298"/>
    </row>
    <row r="15" spans="1:11" ht="30">
      <c r="A15" s="122"/>
      <c r="B15" s="131"/>
      <c r="C15" s="47"/>
      <c r="D15" s="123">
        <v>0</v>
      </c>
      <c r="E15" s="123">
        <v>0</v>
      </c>
      <c r="F15" s="47">
        <f t="shared" si="0"/>
        <v>0</v>
      </c>
      <c r="G15" s="109">
        <v>0</v>
      </c>
      <c r="H15" s="196">
        <v>0</v>
      </c>
      <c r="I15" s="200">
        <f t="shared" si="1"/>
        <v>0</v>
      </c>
      <c r="J15" s="197"/>
      <c r="K15" s="298"/>
    </row>
    <row r="16" spans="1:11" ht="30">
      <c r="A16" s="122"/>
      <c r="B16" s="131"/>
      <c r="C16" s="47"/>
      <c r="D16" s="123">
        <v>0</v>
      </c>
      <c r="E16" s="47">
        <v>0</v>
      </c>
      <c r="F16" s="47">
        <f t="shared" si="0"/>
        <v>0</v>
      </c>
      <c r="G16" s="109">
        <v>0</v>
      </c>
      <c r="H16" s="196">
        <v>0</v>
      </c>
      <c r="I16" s="200">
        <f t="shared" si="1"/>
        <v>0</v>
      </c>
      <c r="J16" s="197"/>
      <c r="K16" s="298"/>
    </row>
    <row r="17" spans="1:11" ht="30">
      <c r="A17" s="122"/>
      <c r="B17" s="131"/>
      <c r="C17" s="47"/>
      <c r="D17" s="123">
        <v>0</v>
      </c>
      <c r="E17" s="123">
        <v>0</v>
      </c>
      <c r="F17" s="47">
        <f t="shared" si="0"/>
        <v>0</v>
      </c>
      <c r="G17" s="109">
        <v>0</v>
      </c>
      <c r="H17" s="196">
        <v>0</v>
      </c>
      <c r="I17" s="200">
        <f t="shared" si="1"/>
        <v>0</v>
      </c>
      <c r="J17" s="197"/>
      <c r="K17" s="298"/>
    </row>
    <row r="18" spans="1:11" ht="30">
      <c r="A18" s="122"/>
      <c r="B18" s="131"/>
      <c r="C18" s="47"/>
      <c r="D18" s="123">
        <v>0</v>
      </c>
      <c r="E18" s="123">
        <v>0</v>
      </c>
      <c r="F18" s="47">
        <f t="shared" si="0"/>
        <v>0</v>
      </c>
      <c r="G18" s="109">
        <v>0</v>
      </c>
      <c r="H18" s="196">
        <v>0</v>
      </c>
      <c r="I18" s="200">
        <f t="shared" si="1"/>
        <v>0</v>
      </c>
      <c r="J18" s="197"/>
      <c r="K18" s="298"/>
    </row>
    <row r="19" spans="1:11" ht="30">
      <c r="A19" s="122"/>
      <c r="B19" s="132"/>
      <c r="C19" s="47"/>
      <c r="D19" s="123">
        <v>0</v>
      </c>
      <c r="E19" s="123">
        <v>0</v>
      </c>
      <c r="F19" s="47">
        <f t="shared" si="0"/>
        <v>0</v>
      </c>
      <c r="G19" s="109">
        <v>0</v>
      </c>
      <c r="H19" s="196">
        <v>0</v>
      </c>
      <c r="I19" s="200">
        <f t="shared" si="1"/>
        <v>0</v>
      </c>
      <c r="J19" s="197"/>
      <c r="K19" s="298"/>
    </row>
    <row r="20" spans="1:11" ht="30">
      <c r="A20" s="122"/>
      <c r="B20" s="131"/>
      <c r="C20" s="47"/>
      <c r="D20" s="123">
        <v>0</v>
      </c>
      <c r="E20" s="47">
        <v>0</v>
      </c>
      <c r="F20" s="47">
        <f t="shared" si="0"/>
        <v>0</v>
      </c>
      <c r="G20" s="109">
        <v>0</v>
      </c>
      <c r="H20" s="196">
        <v>0</v>
      </c>
      <c r="I20" s="200">
        <f t="shared" si="1"/>
        <v>0</v>
      </c>
      <c r="J20" s="197"/>
      <c r="K20" s="298"/>
    </row>
    <row r="21" spans="1:11" ht="30">
      <c r="A21" s="122"/>
      <c r="B21" s="131"/>
      <c r="C21" s="47"/>
      <c r="D21" s="123">
        <v>0</v>
      </c>
      <c r="E21" s="123">
        <v>0</v>
      </c>
      <c r="F21" s="47">
        <f t="shared" si="0"/>
        <v>0</v>
      </c>
      <c r="G21" s="109">
        <v>0</v>
      </c>
      <c r="H21" s="196">
        <v>0</v>
      </c>
      <c r="I21" s="200">
        <f t="shared" si="1"/>
        <v>0</v>
      </c>
      <c r="J21" s="197"/>
      <c r="K21" s="298"/>
    </row>
    <row r="22" spans="1:11" ht="30">
      <c r="A22" s="122"/>
      <c r="B22" s="131"/>
      <c r="C22" s="47"/>
      <c r="D22" s="123">
        <v>0</v>
      </c>
      <c r="E22" s="123">
        <v>0</v>
      </c>
      <c r="F22" s="47">
        <f t="shared" si="0"/>
        <v>0</v>
      </c>
      <c r="G22" s="109">
        <v>0</v>
      </c>
      <c r="H22" s="196">
        <v>0</v>
      </c>
      <c r="I22" s="200">
        <f t="shared" si="1"/>
        <v>0</v>
      </c>
      <c r="J22" s="197"/>
      <c r="K22" s="298"/>
    </row>
    <row r="23" spans="1:11" ht="30">
      <c r="A23" s="122"/>
      <c r="B23" s="131"/>
      <c r="C23" s="47"/>
      <c r="D23" s="123">
        <v>0</v>
      </c>
      <c r="E23" s="123">
        <v>0</v>
      </c>
      <c r="F23" s="47">
        <f t="shared" si="0"/>
        <v>0</v>
      </c>
      <c r="G23" s="109">
        <v>0</v>
      </c>
      <c r="H23" s="196">
        <v>0</v>
      </c>
      <c r="I23" s="200">
        <f t="shared" si="1"/>
        <v>0</v>
      </c>
      <c r="J23" s="197"/>
      <c r="K23" s="298"/>
    </row>
    <row r="24" spans="1:11" ht="30">
      <c r="A24" s="122"/>
      <c r="B24" s="131"/>
      <c r="C24" s="47"/>
      <c r="D24" s="123">
        <v>0</v>
      </c>
      <c r="E24" s="123">
        <v>0</v>
      </c>
      <c r="F24" s="47">
        <f t="shared" si="0"/>
        <v>0</v>
      </c>
      <c r="G24" s="109">
        <v>0</v>
      </c>
      <c r="H24" s="196">
        <v>0</v>
      </c>
      <c r="I24" s="200">
        <f t="shared" si="1"/>
        <v>0</v>
      </c>
      <c r="J24" s="197"/>
      <c r="K24" s="298"/>
    </row>
    <row r="25" spans="1:11" ht="30">
      <c r="A25" s="122"/>
      <c r="B25" s="131"/>
      <c r="C25" s="47"/>
      <c r="D25" s="47">
        <v>0</v>
      </c>
      <c r="E25" s="123">
        <v>0</v>
      </c>
      <c r="F25" s="47">
        <f t="shared" si="0"/>
        <v>0</v>
      </c>
      <c r="G25" s="109">
        <v>0</v>
      </c>
      <c r="H25" s="196">
        <v>0</v>
      </c>
      <c r="I25" s="200">
        <f t="shared" si="1"/>
        <v>0</v>
      </c>
      <c r="J25" s="197"/>
      <c r="K25" s="298"/>
    </row>
    <row r="26" spans="1:11" ht="30">
      <c r="A26" s="122"/>
      <c r="B26" s="131"/>
      <c r="C26" s="47"/>
      <c r="D26" s="123">
        <v>0</v>
      </c>
      <c r="E26" s="123">
        <v>0</v>
      </c>
      <c r="F26" s="47">
        <f t="shared" si="0"/>
        <v>0</v>
      </c>
      <c r="G26" s="109">
        <v>0</v>
      </c>
      <c r="H26" s="196">
        <v>0</v>
      </c>
      <c r="I26" s="200">
        <f t="shared" si="1"/>
        <v>0</v>
      </c>
      <c r="J26" s="197"/>
      <c r="K26" s="298"/>
    </row>
    <row r="27" spans="1:11" ht="30">
      <c r="A27" s="122"/>
      <c r="B27" s="131"/>
      <c r="C27" s="47"/>
      <c r="D27" s="123">
        <v>0</v>
      </c>
      <c r="E27" s="47">
        <v>0</v>
      </c>
      <c r="F27" s="47">
        <f t="shared" si="0"/>
        <v>0</v>
      </c>
      <c r="G27" s="109">
        <v>0</v>
      </c>
      <c r="H27" s="196">
        <v>0</v>
      </c>
      <c r="I27" s="200">
        <f t="shared" si="1"/>
        <v>0</v>
      </c>
      <c r="J27" s="197"/>
      <c r="K27" s="298"/>
    </row>
    <row r="28" spans="1:11" ht="30">
      <c r="A28" s="122"/>
      <c r="B28" s="131"/>
      <c r="C28" s="47"/>
      <c r="D28" s="123">
        <v>0</v>
      </c>
      <c r="E28" s="123">
        <v>0</v>
      </c>
      <c r="F28" s="47">
        <f t="shared" si="0"/>
        <v>0</v>
      </c>
      <c r="G28" s="109">
        <v>0</v>
      </c>
      <c r="H28" s="196">
        <v>0</v>
      </c>
      <c r="I28" s="200">
        <f t="shared" si="1"/>
        <v>0</v>
      </c>
      <c r="J28" s="197"/>
      <c r="K28" s="298"/>
    </row>
    <row r="29" spans="1:11" ht="30">
      <c r="A29" s="122"/>
      <c r="B29" s="132"/>
      <c r="C29" s="47"/>
      <c r="D29" s="123">
        <v>0</v>
      </c>
      <c r="E29" s="123">
        <v>0</v>
      </c>
      <c r="F29" s="47">
        <f t="shared" si="0"/>
        <v>0</v>
      </c>
      <c r="G29" s="109">
        <v>0</v>
      </c>
      <c r="H29" s="196">
        <v>0</v>
      </c>
      <c r="I29" s="200">
        <f t="shared" si="1"/>
        <v>0</v>
      </c>
      <c r="J29" s="197"/>
      <c r="K29" s="298"/>
    </row>
    <row r="30" spans="1:11" ht="30">
      <c r="A30" s="122"/>
      <c r="B30" s="131"/>
      <c r="C30" s="47"/>
      <c r="D30" s="123">
        <v>0</v>
      </c>
      <c r="E30" s="123">
        <v>0</v>
      </c>
      <c r="F30" s="47">
        <f t="shared" si="0"/>
        <v>0</v>
      </c>
      <c r="G30" s="109">
        <v>0</v>
      </c>
      <c r="H30" s="196">
        <v>0</v>
      </c>
      <c r="I30" s="200">
        <f t="shared" si="1"/>
        <v>0</v>
      </c>
      <c r="J30" s="197"/>
      <c r="K30" s="298"/>
    </row>
    <row r="31" spans="1:11" ht="30">
      <c r="A31" s="122"/>
      <c r="B31" s="131"/>
      <c r="C31" s="47"/>
      <c r="D31" s="123">
        <v>0</v>
      </c>
      <c r="E31" s="123">
        <v>0</v>
      </c>
      <c r="F31" s="47">
        <f t="shared" si="0"/>
        <v>0</v>
      </c>
      <c r="G31" s="109">
        <v>0</v>
      </c>
      <c r="H31" s="196">
        <v>0</v>
      </c>
      <c r="I31" s="200">
        <f t="shared" si="1"/>
        <v>0</v>
      </c>
      <c r="J31" s="197"/>
      <c r="K31" s="298"/>
    </row>
    <row r="32" spans="1:11" ht="30">
      <c r="A32" s="122"/>
      <c r="B32" s="131"/>
      <c r="C32" s="47"/>
      <c r="D32" s="123">
        <v>0</v>
      </c>
      <c r="E32" s="123">
        <v>0</v>
      </c>
      <c r="F32" s="47">
        <f t="shared" si="0"/>
        <v>0</v>
      </c>
      <c r="G32" s="109">
        <v>0</v>
      </c>
      <c r="H32" s="196">
        <v>0</v>
      </c>
      <c r="I32" s="200">
        <f t="shared" si="1"/>
        <v>0</v>
      </c>
      <c r="J32" s="197"/>
      <c r="K32" s="298"/>
    </row>
    <row r="33" spans="1:11" ht="30">
      <c r="A33" s="122"/>
      <c r="B33" s="131"/>
      <c r="C33" s="47"/>
      <c r="D33" s="123">
        <v>0</v>
      </c>
      <c r="E33" s="123">
        <v>0</v>
      </c>
      <c r="F33" s="47">
        <f t="shared" si="0"/>
        <v>0</v>
      </c>
      <c r="G33" s="109">
        <v>0</v>
      </c>
      <c r="H33" s="196">
        <v>0</v>
      </c>
      <c r="I33" s="200">
        <f t="shared" si="1"/>
        <v>0</v>
      </c>
      <c r="J33" s="197"/>
      <c r="K33" s="298"/>
    </row>
    <row r="34" spans="1:11" ht="30">
      <c r="A34" s="122"/>
      <c r="B34" s="132"/>
      <c r="C34" s="47"/>
      <c r="D34" s="123">
        <v>0</v>
      </c>
      <c r="E34" s="123">
        <v>0</v>
      </c>
      <c r="F34" s="47">
        <f t="shared" si="0"/>
        <v>0</v>
      </c>
      <c r="G34" s="109">
        <v>0</v>
      </c>
      <c r="H34" s="196">
        <v>0</v>
      </c>
      <c r="I34" s="200">
        <f t="shared" si="1"/>
        <v>0</v>
      </c>
      <c r="J34" s="197"/>
      <c r="K34" s="298"/>
    </row>
    <row r="35" spans="1:11" ht="30.75" thickBot="1">
      <c r="A35" s="122"/>
      <c r="B35" s="132"/>
      <c r="C35" s="47"/>
      <c r="D35" s="123">
        <v>0</v>
      </c>
      <c r="E35" s="123">
        <v>0</v>
      </c>
      <c r="F35" s="47">
        <f t="shared" si="0"/>
        <v>0</v>
      </c>
      <c r="G35" s="109">
        <v>0</v>
      </c>
      <c r="H35" s="109">
        <v>0</v>
      </c>
      <c r="I35" s="199">
        <f t="shared" si="1"/>
        <v>0</v>
      </c>
      <c r="J35" s="109"/>
      <c r="K35" s="298"/>
    </row>
    <row r="36" spans="1:11" ht="67.5" customHeight="1" thickBot="1">
      <c r="A36" s="300" t="s">
        <v>115</v>
      </c>
      <c r="B36" s="301"/>
      <c r="C36" s="90">
        <f>SUM(C7:C35)</f>
        <v>0</v>
      </c>
      <c r="D36" s="90">
        <f t="shared" ref="D36:I36" si="2">SUM(D7:D35)</f>
        <v>0</v>
      </c>
      <c r="E36" s="90">
        <f t="shared" si="2"/>
        <v>0</v>
      </c>
      <c r="F36" s="90">
        <f t="shared" si="2"/>
        <v>0</v>
      </c>
      <c r="G36" s="90">
        <f t="shared" si="2"/>
        <v>0</v>
      </c>
      <c r="H36" s="90">
        <f t="shared" si="2"/>
        <v>0</v>
      </c>
      <c r="I36" s="192">
        <f t="shared" si="2"/>
        <v>0</v>
      </c>
      <c r="J36" s="46"/>
      <c r="K36" s="298"/>
    </row>
  </sheetData>
  <mergeCells count="13">
    <mergeCell ref="K1:K36"/>
    <mergeCell ref="A36:B36"/>
    <mergeCell ref="J5:J6"/>
    <mergeCell ref="A1:J1"/>
    <mergeCell ref="A2:J2"/>
    <mergeCell ref="A3:J3"/>
    <mergeCell ref="A5:A6"/>
    <mergeCell ref="B5:B6"/>
    <mergeCell ref="C5:C6"/>
    <mergeCell ref="D5:E5"/>
    <mergeCell ref="F5:F6"/>
    <mergeCell ref="G5:H5"/>
    <mergeCell ref="I5:I6"/>
  </mergeCells>
  <printOptions horizontalCentered="1"/>
  <pageMargins left="0" right="0" top="0.5" bottom="0" header="0" footer="0"/>
  <pageSetup scale="57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53"/>
  <sheetViews>
    <sheetView rightToLeft="1" view="pageBreakPreview" zoomScale="55" zoomScaleNormal="100" zoomScaleSheetLayoutView="55" workbookViewId="0">
      <selection activeCell="C7" sqref="C7"/>
    </sheetView>
  </sheetViews>
  <sheetFormatPr defaultColWidth="9" defaultRowHeight="22.5"/>
  <cols>
    <col min="1" max="1" width="30.42578125" style="120" bestFit="1" customWidth="1"/>
    <col min="2" max="2" width="8" style="120" bestFit="1" customWidth="1"/>
    <col min="3" max="3" width="18.5703125" style="115" customWidth="1"/>
    <col min="4" max="4" width="6.85546875" style="115" bestFit="1" customWidth="1"/>
    <col min="5" max="5" width="18.42578125" style="118" customWidth="1"/>
    <col min="6" max="6" width="16.28515625" style="118" bestFit="1" customWidth="1"/>
    <col min="7" max="7" width="11.28515625" style="118" customWidth="1"/>
    <col min="8" max="8" width="66.85546875" style="118" customWidth="1"/>
    <col min="9" max="9" width="6.140625" style="1" customWidth="1"/>
    <col min="10" max="16384" width="9" style="118"/>
  </cols>
  <sheetData>
    <row r="1" spans="1:9" ht="24" customHeight="1">
      <c r="A1" s="299" t="str">
        <f>'اطلاعات اولیه'!C7</f>
        <v>نام شرکت : کارآمد ترانیک (سهامی خاص)</v>
      </c>
      <c r="B1" s="299"/>
      <c r="C1" s="299"/>
      <c r="D1" s="299"/>
      <c r="E1" s="299"/>
      <c r="F1" s="299"/>
      <c r="G1" s="299"/>
      <c r="H1" s="299"/>
      <c r="I1" s="298" t="s">
        <v>204</v>
      </c>
    </row>
    <row r="2" spans="1:9" ht="24">
      <c r="A2" s="299" t="s">
        <v>186</v>
      </c>
      <c r="B2" s="299"/>
      <c r="C2" s="299"/>
      <c r="D2" s="299"/>
      <c r="E2" s="299"/>
      <c r="F2" s="299"/>
      <c r="G2" s="299"/>
      <c r="H2" s="299"/>
      <c r="I2" s="298"/>
    </row>
    <row r="3" spans="1:9" ht="24">
      <c r="A3" s="299" t="str">
        <f>'اطلاعات اولیه'!C9</f>
        <v>سال مورد رسیدگی :1401/12/29</v>
      </c>
      <c r="B3" s="299"/>
      <c r="C3" s="299"/>
      <c r="D3" s="299"/>
      <c r="E3" s="299"/>
      <c r="F3" s="299"/>
      <c r="G3" s="299"/>
      <c r="H3" s="299"/>
      <c r="I3" s="298"/>
    </row>
    <row r="4" spans="1:9" ht="23.25" thickBot="1">
      <c r="I4" s="298"/>
    </row>
    <row r="5" spans="1:9" ht="23.25" thickBot="1">
      <c r="A5" s="302" t="s">
        <v>178</v>
      </c>
      <c r="B5" s="302" t="s">
        <v>179</v>
      </c>
      <c r="C5" s="304" t="str">
        <f>'اطلاعات اولیه'!C12</f>
        <v>مانده طبق دفاتر در 1400/12/29</v>
      </c>
      <c r="D5" s="302" t="s">
        <v>179</v>
      </c>
      <c r="E5" s="304" t="str">
        <f>'اطلاعات اولیه'!C14</f>
        <v>مانده طبق دفاتر در 1401/12/29</v>
      </c>
      <c r="F5" s="306" t="s">
        <v>182</v>
      </c>
      <c r="G5" s="307"/>
      <c r="H5" s="304" t="s">
        <v>185</v>
      </c>
      <c r="I5" s="298"/>
    </row>
    <row r="6" spans="1:9" ht="23.25" thickBot="1">
      <c r="A6" s="303"/>
      <c r="B6" s="303"/>
      <c r="C6" s="305"/>
      <c r="D6" s="303"/>
      <c r="E6" s="305"/>
      <c r="F6" s="121" t="s">
        <v>183</v>
      </c>
      <c r="G6" s="121" t="s">
        <v>184</v>
      </c>
      <c r="H6" s="305"/>
      <c r="I6" s="298"/>
    </row>
    <row r="7" spans="1:9">
      <c r="A7" s="122"/>
      <c r="B7" s="129"/>
      <c r="C7" s="124"/>
      <c r="D7" s="129"/>
      <c r="E7" s="124"/>
      <c r="F7" s="124">
        <f>C7-E7</f>
        <v>0</v>
      </c>
      <c r="G7" s="137" t="e">
        <f>((C7-E7)/E7)*100</f>
        <v>#DIV/0!</v>
      </c>
      <c r="H7" s="140"/>
      <c r="I7" s="298"/>
    </row>
    <row r="8" spans="1:9">
      <c r="A8" s="125"/>
      <c r="B8" s="130"/>
      <c r="C8" s="112"/>
      <c r="D8" s="129"/>
      <c r="E8" s="124"/>
      <c r="F8" s="124">
        <f t="shared" ref="F8:F50" si="0">C8-E8</f>
        <v>0</v>
      </c>
      <c r="G8" s="137" t="e">
        <f t="shared" ref="G8:G50" si="1">((C8-E8)/E8)*100</f>
        <v>#DIV/0!</v>
      </c>
      <c r="H8" s="140"/>
      <c r="I8" s="298"/>
    </row>
    <row r="9" spans="1:9">
      <c r="A9" s="125"/>
      <c r="B9" s="130"/>
      <c r="C9" s="112"/>
      <c r="D9" s="129"/>
      <c r="E9" s="124"/>
      <c r="F9" s="124">
        <f t="shared" si="0"/>
        <v>0</v>
      </c>
      <c r="G9" s="137" t="e">
        <f t="shared" si="1"/>
        <v>#DIV/0!</v>
      </c>
      <c r="H9" s="140"/>
      <c r="I9" s="298"/>
    </row>
    <row r="10" spans="1:9">
      <c r="A10" s="125"/>
      <c r="B10" s="130"/>
      <c r="C10" s="112"/>
      <c r="D10" s="129"/>
      <c r="E10" s="124"/>
      <c r="F10" s="124">
        <f t="shared" si="0"/>
        <v>0</v>
      </c>
      <c r="G10" s="137" t="e">
        <f t="shared" si="1"/>
        <v>#DIV/0!</v>
      </c>
      <c r="H10" s="140"/>
      <c r="I10" s="298"/>
    </row>
    <row r="11" spans="1:9">
      <c r="A11" s="125"/>
      <c r="B11" s="130"/>
      <c r="C11" s="112"/>
      <c r="D11" s="129"/>
      <c r="E11" s="124"/>
      <c r="F11" s="124">
        <f t="shared" si="0"/>
        <v>0</v>
      </c>
      <c r="G11" s="137" t="e">
        <f t="shared" si="1"/>
        <v>#DIV/0!</v>
      </c>
      <c r="H11" s="140"/>
      <c r="I11" s="298"/>
    </row>
    <row r="12" spans="1:9">
      <c r="A12" s="125"/>
      <c r="B12" s="130"/>
      <c r="C12" s="112"/>
      <c r="D12" s="129"/>
      <c r="E12" s="124"/>
      <c r="F12" s="134">
        <f t="shared" si="0"/>
        <v>0</v>
      </c>
      <c r="G12" s="138" t="e">
        <f t="shared" si="1"/>
        <v>#DIV/0!</v>
      </c>
      <c r="H12" s="140"/>
      <c r="I12" s="298"/>
    </row>
    <row r="13" spans="1:9">
      <c r="A13" s="125"/>
      <c r="B13" s="130"/>
      <c r="C13" s="112"/>
      <c r="D13" s="129"/>
      <c r="E13" s="124"/>
      <c r="F13" s="124">
        <f t="shared" si="0"/>
        <v>0</v>
      </c>
      <c r="G13" s="137" t="e">
        <f t="shared" si="1"/>
        <v>#DIV/0!</v>
      </c>
      <c r="H13" s="140"/>
      <c r="I13" s="298"/>
    </row>
    <row r="14" spans="1:9">
      <c r="A14" s="125"/>
      <c r="B14" s="130"/>
      <c r="C14" s="112"/>
      <c r="D14" s="129"/>
      <c r="E14" s="124"/>
      <c r="F14" s="124">
        <f t="shared" si="0"/>
        <v>0</v>
      </c>
      <c r="G14" s="137" t="e">
        <f t="shared" si="1"/>
        <v>#DIV/0!</v>
      </c>
      <c r="H14" s="140"/>
      <c r="I14" s="298"/>
    </row>
    <row r="15" spans="1:9">
      <c r="A15" s="125"/>
      <c r="B15" s="130"/>
      <c r="C15" s="112"/>
      <c r="D15" s="129"/>
      <c r="E15" s="124"/>
      <c r="F15" s="124">
        <f t="shared" si="0"/>
        <v>0</v>
      </c>
      <c r="G15" s="137" t="e">
        <f t="shared" si="1"/>
        <v>#DIV/0!</v>
      </c>
      <c r="H15" s="140"/>
      <c r="I15" s="298"/>
    </row>
    <row r="16" spans="1:9">
      <c r="A16" s="125"/>
      <c r="B16" s="130"/>
      <c r="C16" s="112"/>
      <c r="D16" s="129"/>
      <c r="E16" s="124"/>
      <c r="F16" s="124">
        <f t="shared" si="0"/>
        <v>0</v>
      </c>
      <c r="G16" s="137" t="e">
        <f t="shared" si="1"/>
        <v>#DIV/0!</v>
      </c>
      <c r="H16" s="140"/>
      <c r="I16" s="298"/>
    </row>
    <row r="17" spans="1:9">
      <c r="A17" s="125"/>
      <c r="B17" s="130"/>
      <c r="C17" s="112"/>
      <c r="D17" s="129"/>
      <c r="E17" s="124"/>
      <c r="F17" s="124">
        <f t="shared" si="0"/>
        <v>0</v>
      </c>
      <c r="G17" s="137" t="e">
        <f t="shared" si="1"/>
        <v>#DIV/0!</v>
      </c>
      <c r="H17" s="140"/>
      <c r="I17" s="298"/>
    </row>
    <row r="18" spans="1:9">
      <c r="A18" s="125"/>
      <c r="B18" s="130"/>
      <c r="C18" s="112"/>
      <c r="D18" s="129"/>
      <c r="E18" s="124"/>
      <c r="F18" s="134">
        <f t="shared" si="0"/>
        <v>0</v>
      </c>
      <c r="G18" s="138" t="e">
        <f t="shared" si="1"/>
        <v>#DIV/0!</v>
      </c>
      <c r="H18" s="140"/>
      <c r="I18" s="298"/>
    </row>
    <row r="19" spans="1:9">
      <c r="A19" s="125"/>
      <c r="B19" s="130"/>
      <c r="C19" s="112"/>
      <c r="D19" s="129"/>
      <c r="E19" s="124"/>
      <c r="F19" s="124">
        <f t="shared" si="0"/>
        <v>0</v>
      </c>
      <c r="G19" s="137" t="e">
        <f t="shared" si="1"/>
        <v>#DIV/0!</v>
      </c>
      <c r="H19" s="140"/>
      <c r="I19" s="298"/>
    </row>
    <row r="20" spans="1:9">
      <c r="A20" s="125"/>
      <c r="B20" s="130"/>
      <c r="C20" s="112"/>
      <c r="D20" s="129"/>
      <c r="E20" s="124"/>
      <c r="F20" s="124">
        <f t="shared" si="0"/>
        <v>0</v>
      </c>
      <c r="G20" s="137" t="e">
        <f t="shared" si="1"/>
        <v>#DIV/0!</v>
      </c>
      <c r="H20" s="140"/>
      <c r="I20" s="298"/>
    </row>
    <row r="21" spans="1:9">
      <c r="A21" s="125"/>
      <c r="B21" s="130"/>
      <c r="C21" s="112"/>
      <c r="D21" s="129"/>
      <c r="E21" s="124"/>
      <c r="F21" s="124">
        <f t="shared" si="0"/>
        <v>0</v>
      </c>
      <c r="G21" s="137" t="e">
        <f t="shared" si="1"/>
        <v>#DIV/0!</v>
      </c>
      <c r="H21" s="140"/>
      <c r="I21" s="298"/>
    </row>
    <row r="22" spans="1:9">
      <c r="A22" s="125"/>
      <c r="B22" s="130"/>
      <c r="C22" s="112"/>
      <c r="D22" s="129"/>
      <c r="E22" s="124"/>
      <c r="F22" s="124">
        <f t="shared" si="0"/>
        <v>0</v>
      </c>
      <c r="G22" s="137" t="e">
        <f t="shared" si="1"/>
        <v>#DIV/0!</v>
      </c>
      <c r="H22" s="140"/>
      <c r="I22" s="298"/>
    </row>
    <row r="23" spans="1:9">
      <c r="A23" s="125"/>
      <c r="B23" s="130"/>
      <c r="C23" s="112"/>
      <c r="D23" s="129"/>
      <c r="E23" s="124"/>
      <c r="F23" s="124">
        <f t="shared" si="0"/>
        <v>0</v>
      </c>
      <c r="G23" s="137" t="e">
        <f t="shared" si="1"/>
        <v>#DIV/0!</v>
      </c>
      <c r="H23" s="140"/>
      <c r="I23" s="298"/>
    </row>
    <row r="24" spans="1:9">
      <c r="A24" s="125"/>
      <c r="B24" s="130"/>
      <c r="C24" s="112"/>
      <c r="D24" s="129"/>
      <c r="E24" s="124"/>
      <c r="F24" s="124">
        <f t="shared" si="0"/>
        <v>0</v>
      </c>
      <c r="G24" s="137" t="e">
        <f t="shared" si="1"/>
        <v>#DIV/0!</v>
      </c>
      <c r="H24" s="140"/>
      <c r="I24" s="298"/>
    </row>
    <row r="25" spans="1:9">
      <c r="A25" s="125"/>
      <c r="B25" s="130"/>
      <c r="C25" s="112"/>
      <c r="D25" s="129"/>
      <c r="E25" s="124"/>
      <c r="F25" s="124">
        <f t="shared" si="0"/>
        <v>0</v>
      </c>
      <c r="G25" s="137" t="e">
        <f t="shared" si="1"/>
        <v>#DIV/0!</v>
      </c>
      <c r="H25" s="140"/>
      <c r="I25" s="298"/>
    </row>
    <row r="26" spans="1:9">
      <c r="A26" s="125"/>
      <c r="B26" s="130"/>
      <c r="C26" s="112"/>
      <c r="D26" s="129"/>
      <c r="E26" s="124"/>
      <c r="F26" s="124">
        <f t="shared" si="0"/>
        <v>0</v>
      </c>
      <c r="G26" s="137" t="e">
        <f t="shared" si="1"/>
        <v>#DIV/0!</v>
      </c>
      <c r="H26" s="140"/>
      <c r="I26" s="298"/>
    </row>
    <row r="27" spans="1:9">
      <c r="A27" s="125"/>
      <c r="B27" s="130"/>
      <c r="C27" s="112"/>
      <c r="D27" s="129"/>
      <c r="E27" s="124"/>
      <c r="F27" s="124">
        <f t="shared" si="0"/>
        <v>0</v>
      </c>
      <c r="G27" s="137" t="e">
        <f t="shared" si="1"/>
        <v>#DIV/0!</v>
      </c>
      <c r="H27" s="140"/>
      <c r="I27" s="298"/>
    </row>
    <row r="28" spans="1:9">
      <c r="A28" s="125"/>
      <c r="B28" s="130"/>
      <c r="C28" s="112"/>
      <c r="D28" s="129"/>
      <c r="E28" s="124"/>
      <c r="F28" s="134">
        <f t="shared" si="0"/>
        <v>0</v>
      </c>
      <c r="G28" s="138" t="e">
        <f t="shared" si="1"/>
        <v>#DIV/0!</v>
      </c>
      <c r="H28" s="140"/>
      <c r="I28" s="298"/>
    </row>
    <row r="29" spans="1:9">
      <c r="A29" s="125"/>
      <c r="B29" s="130"/>
      <c r="C29" s="112"/>
      <c r="D29" s="129"/>
      <c r="E29" s="124"/>
      <c r="F29" s="124">
        <f t="shared" si="0"/>
        <v>0</v>
      </c>
      <c r="G29" s="137" t="e">
        <f t="shared" si="1"/>
        <v>#DIV/0!</v>
      </c>
      <c r="H29" s="140"/>
      <c r="I29" s="298"/>
    </row>
    <row r="30" spans="1:9">
      <c r="A30" s="125"/>
      <c r="B30" s="130"/>
      <c r="C30" s="112"/>
      <c r="D30" s="129"/>
      <c r="E30" s="124"/>
      <c r="F30" s="124">
        <f t="shared" si="0"/>
        <v>0</v>
      </c>
      <c r="G30" s="137" t="e">
        <f t="shared" si="1"/>
        <v>#DIV/0!</v>
      </c>
      <c r="H30" s="140"/>
      <c r="I30" s="298"/>
    </row>
    <row r="31" spans="1:9">
      <c r="A31" s="125"/>
      <c r="B31" s="130"/>
      <c r="C31" s="112"/>
      <c r="D31" s="129"/>
      <c r="E31" s="124"/>
      <c r="F31" s="124">
        <f t="shared" si="0"/>
        <v>0</v>
      </c>
      <c r="G31" s="137" t="e">
        <f t="shared" si="1"/>
        <v>#DIV/0!</v>
      </c>
      <c r="H31" s="140"/>
      <c r="I31" s="298"/>
    </row>
    <row r="32" spans="1:9">
      <c r="A32" s="125"/>
      <c r="B32" s="130"/>
      <c r="C32" s="112"/>
      <c r="D32" s="129"/>
      <c r="E32" s="124"/>
      <c r="F32" s="134">
        <f t="shared" si="0"/>
        <v>0</v>
      </c>
      <c r="G32" s="138" t="e">
        <f t="shared" si="1"/>
        <v>#DIV/0!</v>
      </c>
      <c r="H32" s="140"/>
      <c r="I32" s="298"/>
    </row>
    <row r="33" spans="1:9">
      <c r="A33" s="125"/>
      <c r="B33" s="130"/>
      <c r="C33" s="112"/>
      <c r="D33" s="129"/>
      <c r="E33" s="124"/>
      <c r="F33" s="124">
        <f t="shared" si="0"/>
        <v>0</v>
      </c>
      <c r="G33" s="137" t="e">
        <f t="shared" si="1"/>
        <v>#DIV/0!</v>
      </c>
      <c r="H33" s="140"/>
      <c r="I33" s="298"/>
    </row>
    <row r="34" spans="1:9">
      <c r="A34" s="125"/>
      <c r="B34" s="130"/>
      <c r="C34" s="112"/>
      <c r="D34" s="129"/>
      <c r="E34" s="124"/>
      <c r="F34" s="134">
        <f t="shared" si="0"/>
        <v>0</v>
      </c>
      <c r="G34" s="138" t="e">
        <f t="shared" si="1"/>
        <v>#DIV/0!</v>
      </c>
      <c r="H34" s="140"/>
      <c r="I34" s="298"/>
    </row>
    <row r="35" spans="1:9">
      <c r="A35" s="125"/>
      <c r="B35" s="130"/>
      <c r="C35" s="112"/>
      <c r="D35" s="129"/>
      <c r="E35" s="124"/>
      <c r="F35" s="134">
        <f t="shared" si="0"/>
        <v>0</v>
      </c>
      <c r="G35" s="138" t="e">
        <f t="shared" si="1"/>
        <v>#DIV/0!</v>
      </c>
      <c r="H35" s="140"/>
      <c r="I35" s="298"/>
    </row>
    <row r="36" spans="1:9">
      <c r="A36" s="125"/>
      <c r="B36" s="130"/>
      <c r="C36" s="112"/>
      <c r="D36" s="129"/>
      <c r="E36" s="124"/>
      <c r="F36" s="134">
        <f t="shared" si="0"/>
        <v>0</v>
      </c>
      <c r="G36" s="138" t="e">
        <f t="shared" si="1"/>
        <v>#DIV/0!</v>
      </c>
      <c r="H36" s="140"/>
      <c r="I36" s="298"/>
    </row>
    <row r="37" spans="1:9">
      <c r="A37" s="125"/>
      <c r="B37" s="130"/>
      <c r="C37" s="112"/>
      <c r="D37" s="129"/>
      <c r="E37" s="124"/>
      <c r="F37" s="134">
        <f t="shared" si="0"/>
        <v>0</v>
      </c>
      <c r="G37" s="138" t="e">
        <f t="shared" si="1"/>
        <v>#DIV/0!</v>
      </c>
      <c r="H37" s="140"/>
      <c r="I37" s="298"/>
    </row>
    <row r="38" spans="1:9">
      <c r="A38" s="125"/>
      <c r="B38" s="125"/>
      <c r="C38" s="112"/>
      <c r="D38" s="129"/>
      <c r="E38" s="124"/>
      <c r="F38" s="124">
        <f t="shared" si="0"/>
        <v>0</v>
      </c>
      <c r="G38" s="137" t="e">
        <f t="shared" si="1"/>
        <v>#DIV/0!</v>
      </c>
      <c r="H38" s="140"/>
      <c r="I38" s="298"/>
    </row>
    <row r="39" spans="1:9">
      <c r="A39" s="125"/>
      <c r="B39" s="125"/>
      <c r="C39" s="112"/>
      <c r="D39" s="129"/>
      <c r="E39" s="124"/>
      <c r="F39" s="134">
        <f t="shared" si="0"/>
        <v>0</v>
      </c>
      <c r="G39" s="138" t="e">
        <f t="shared" si="1"/>
        <v>#DIV/0!</v>
      </c>
      <c r="H39" s="140"/>
      <c r="I39" s="298"/>
    </row>
    <row r="40" spans="1:9">
      <c r="A40" s="125"/>
      <c r="B40" s="125"/>
      <c r="C40" s="112"/>
      <c r="D40" s="129"/>
      <c r="E40" s="124"/>
      <c r="F40" s="124">
        <f t="shared" si="0"/>
        <v>0</v>
      </c>
      <c r="G40" s="135" t="e">
        <f>((C40-E40)/C40)*100</f>
        <v>#DIV/0!</v>
      </c>
      <c r="H40" s="140"/>
      <c r="I40" s="298"/>
    </row>
    <row r="41" spans="1:9">
      <c r="A41" s="125"/>
      <c r="B41" s="125"/>
      <c r="C41" s="112"/>
      <c r="D41" s="129"/>
      <c r="E41" s="124"/>
      <c r="F41" s="124">
        <f t="shared" si="0"/>
        <v>0</v>
      </c>
      <c r="G41" s="137" t="e">
        <f t="shared" si="1"/>
        <v>#DIV/0!</v>
      </c>
      <c r="H41" s="140"/>
      <c r="I41" s="298"/>
    </row>
    <row r="42" spans="1:9">
      <c r="A42" s="125"/>
      <c r="B42" s="125"/>
      <c r="C42" s="112"/>
      <c r="D42" s="129"/>
      <c r="E42" s="124"/>
      <c r="F42" s="124">
        <f t="shared" si="0"/>
        <v>0</v>
      </c>
      <c r="G42" s="137" t="e">
        <f t="shared" si="1"/>
        <v>#DIV/0!</v>
      </c>
      <c r="H42" s="140"/>
      <c r="I42" s="298"/>
    </row>
    <row r="43" spans="1:9">
      <c r="A43" s="125"/>
      <c r="B43" s="125"/>
      <c r="C43" s="112"/>
      <c r="D43" s="129"/>
      <c r="E43" s="124"/>
      <c r="F43" s="134">
        <f t="shared" si="0"/>
        <v>0</v>
      </c>
      <c r="G43" s="138" t="e">
        <f t="shared" si="1"/>
        <v>#DIV/0!</v>
      </c>
      <c r="H43" s="140"/>
      <c r="I43" s="298"/>
    </row>
    <row r="44" spans="1:9">
      <c r="A44" s="125"/>
      <c r="B44" s="125"/>
      <c r="C44" s="112"/>
      <c r="D44" s="129"/>
      <c r="E44" s="124"/>
      <c r="F44" s="124">
        <f t="shared" si="0"/>
        <v>0</v>
      </c>
      <c r="G44" s="137" t="e">
        <f t="shared" si="1"/>
        <v>#DIV/0!</v>
      </c>
      <c r="H44" s="140"/>
      <c r="I44" s="298"/>
    </row>
    <row r="45" spans="1:9">
      <c r="A45" s="125"/>
      <c r="B45" s="125"/>
      <c r="C45" s="112"/>
      <c r="D45" s="129"/>
      <c r="E45" s="124"/>
      <c r="F45" s="134">
        <f t="shared" si="0"/>
        <v>0</v>
      </c>
      <c r="G45" s="138" t="e">
        <f t="shared" si="1"/>
        <v>#DIV/0!</v>
      </c>
      <c r="H45" s="140"/>
      <c r="I45" s="298"/>
    </row>
    <row r="46" spans="1:9">
      <c r="A46" s="125"/>
      <c r="B46" s="125"/>
      <c r="C46" s="112"/>
      <c r="D46" s="129"/>
      <c r="E46" s="124"/>
      <c r="F46" s="124">
        <f t="shared" si="0"/>
        <v>0</v>
      </c>
      <c r="G46" s="137" t="e">
        <f t="shared" si="1"/>
        <v>#DIV/0!</v>
      </c>
      <c r="H46" s="140"/>
      <c r="I46" s="298"/>
    </row>
    <row r="47" spans="1:9">
      <c r="A47" s="126"/>
      <c r="B47" s="126"/>
      <c r="C47" s="127"/>
      <c r="D47" s="129"/>
      <c r="E47" s="124"/>
      <c r="F47" s="124">
        <f t="shared" si="0"/>
        <v>0</v>
      </c>
      <c r="G47" s="137" t="e">
        <f t="shared" si="1"/>
        <v>#DIV/0!</v>
      </c>
      <c r="H47" s="140"/>
      <c r="I47" s="298"/>
    </row>
    <row r="48" spans="1:9">
      <c r="A48" s="126"/>
      <c r="B48" s="133"/>
      <c r="C48" s="127"/>
      <c r="D48" s="129"/>
      <c r="E48" s="124"/>
      <c r="F48" s="134">
        <f t="shared" si="0"/>
        <v>0</v>
      </c>
      <c r="G48" s="138" t="e">
        <f t="shared" si="1"/>
        <v>#DIV/0!</v>
      </c>
      <c r="H48" s="140"/>
      <c r="I48" s="298"/>
    </row>
    <row r="49" spans="1:9">
      <c r="A49" s="126"/>
      <c r="B49" s="133"/>
      <c r="C49" s="127"/>
      <c r="D49" s="129"/>
      <c r="E49" s="124"/>
      <c r="F49" s="134">
        <f t="shared" si="0"/>
        <v>0</v>
      </c>
      <c r="G49" s="138" t="e">
        <f t="shared" si="1"/>
        <v>#DIV/0!</v>
      </c>
      <c r="H49" s="140"/>
      <c r="I49" s="298"/>
    </row>
    <row r="50" spans="1:9" ht="23.25" thickBot="1">
      <c r="A50" s="126"/>
      <c r="B50" s="133"/>
      <c r="C50" s="127"/>
      <c r="D50" s="129"/>
      <c r="E50" s="124"/>
      <c r="F50" s="134">
        <f t="shared" si="0"/>
        <v>0</v>
      </c>
      <c r="G50" s="138" t="e">
        <f t="shared" si="1"/>
        <v>#DIV/0!</v>
      </c>
      <c r="H50" s="139"/>
      <c r="I50" s="298"/>
    </row>
    <row r="51" spans="1:9" ht="24.75" thickBot="1">
      <c r="A51" s="300" t="s">
        <v>115</v>
      </c>
      <c r="B51" s="301"/>
      <c r="C51" s="90">
        <f>SUM(C7:C50)</f>
        <v>0</v>
      </c>
      <c r="D51" s="90"/>
      <c r="E51" s="90">
        <f>SUM(E7:E50)</f>
        <v>0</v>
      </c>
      <c r="F51" s="90">
        <f>SUM(F7:F50)</f>
        <v>0</v>
      </c>
      <c r="G51" s="136" t="e">
        <f>((C51-E51)/E51)*100</f>
        <v>#DIV/0!</v>
      </c>
      <c r="H51" s="90"/>
    </row>
    <row r="53" spans="1:9">
      <c r="E53" s="115"/>
    </row>
  </sheetData>
  <mergeCells count="12">
    <mergeCell ref="I1:I50"/>
    <mergeCell ref="A51:B51"/>
    <mergeCell ref="D5:D6"/>
    <mergeCell ref="A1:H1"/>
    <mergeCell ref="A2:H2"/>
    <mergeCell ref="A3:H3"/>
    <mergeCell ref="A5:A6"/>
    <mergeCell ref="B5:B6"/>
    <mergeCell ref="C5:C6"/>
    <mergeCell ref="E5:E6"/>
    <mergeCell ref="F5:G5"/>
    <mergeCell ref="H5:H6"/>
  </mergeCells>
  <printOptions horizontalCentered="1"/>
  <pageMargins left="0" right="0" top="0.5" bottom="0" header="0" footer="0"/>
  <pageSetup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60</vt:i4>
      </vt:variant>
      <vt:variant>
        <vt:lpstr>Named Ranges</vt:lpstr>
      </vt:variant>
      <vt:variant>
        <vt:i4>79</vt:i4>
      </vt:variant>
    </vt:vector>
  </HeadingPairs>
  <TitlesOfParts>
    <vt:vector size="139" baseType="lpstr">
      <vt:lpstr>اطلاعات اولیه</vt:lpstr>
      <vt:lpstr>ک.ا.فروش</vt:lpstr>
      <vt:lpstr>ک.ف.فروش کالا و محصولات</vt:lpstr>
      <vt:lpstr>ک.ف.درآدحاصل ازارائه خدمات</vt:lpstr>
      <vt:lpstr>ک.ف.سایردرامدهای عملیاتی</vt:lpstr>
      <vt:lpstr>ک.ف.هزینه های عملیاتی</vt:lpstr>
      <vt:lpstr>ک.ا.هزینه های تولیدی،اداری،فروش</vt:lpstr>
      <vt:lpstr>ک.ف.هزینه های پرسنلی</vt:lpstr>
      <vt:lpstr>کاربرگ توجیه نوسانات هزینه ها</vt:lpstr>
      <vt:lpstr>ک.ا.سایردرامدهاوهزینه ها</vt:lpstr>
      <vt:lpstr>ک.ف.سودوزیانهای غیرعملیاتی</vt:lpstr>
      <vt:lpstr>ک.ف هزینه های تامین مالی</vt:lpstr>
      <vt:lpstr>ک.ا.دارائی های ثابت مشهود</vt:lpstr>
      <vt:lpstr>ک.ا.دارائی های نامشهودوسایردارا</vt:lpstr>
      <vt:lpstr>ک.ا.سرمایه گذاریها</vt:lpstr>
      <vt:lpstr>ک.ا. سایر دارائیها</vt:lpstr>
      <vt:lpstr>ک.ا.پیش پرداختهاوسفارشات وسپرده</vt:lpstr>
      <vt:lpstr>ک قلام راکد سفارشات وپیش پرداخت</vt:lpstr>
      <vt:lpstr>ک.ف.پیش پرداخت پیمانکاران</vt:lpstr>
      <vt:lpstr>ک.ف.سفارشات خارجی نقدی</vt:lpstr>
      <vt:lpstr>ک.ف.پیش پرداخت خریدکالا</vt:lpstr>
      <vt:lpstr>ک.ف.پیش پرداخت هزینه</vt:lpstr>
      <vt:lpstr>ک.ا.موجودی های موادوکالا</vt:lpstr>
      <vt:lpstr>ک.ا.حسابهاواسناددریافتنی تجاری</vt:lpstr>
      <vt:lpstr>ک قلام راکد حسابهای دریافتن</vt:lpstr>
      <vt:lpstr>تاییدیه های حسابهای دریافتنی</vt:lpstr>
      <vt:lpstr>ک.ف.حسابهای دریافتنی تجاری</vt:lpstr>
      <vt:lpstr>ک.ف.حسابهای بازیافتنی پیمان</vt:lpstr>
      <vt:lpstr>ک.ف.حسن انجام کارنزددیگران</vt:lpstr>
      <vt:lpstr>ک.ا.سایرحسابهاواسناددریافتنی</vt:lpstr>
      <vt:lpstr>ک قلام راکد سایرحسابهای</vt:lpstr>
      <vt:lpstr>سپرده پرداختی ضمانت نامه نزدبان</vt:lpstr>
      <vt:lpstr>ک.ف سپرده پرداختی نزد اشخاص</vt:lpstr>
      <vt:lpstr>ک.ف وام کارکنان</vt:lpstr>
      <vt:lpstr>ک.ف.سایرحسابهاواسناددریافتن</vt:lpstr>
      <vt:lpstr>ک.ا.موجودی نقدوبنک</vt:lpstr>
      <vt:lpstr>ک.ف.صندوق ارزی</vt:lpstr>
      <vt:lpstr>ک.ف.تنخواه گردان ریالی</vt:lpstr>
      <vt:lpstr>ک.ف.بانک جاری ریالی</vt:lpstr>
      <vt:lpstr>کاربرگ تاییدیه بانک ریالی</vt:lpstr>
      <vt:lpstr>ک.م.بانک جاری ریالی</vt:lpstr>
      <vt:lpstr>ک.ف.بانک جاری ارزی</vt:lpstr>
      <vt:lpstr>کاربرگ تاییدیه بانک ارزی</vt:lpstr>
      <vt:lpstr>ک.م.بانک جاری ارزی</vt:lpstr>
      <vt:lpstr>ک.ا.حقوق صاحبان سهام</vt:lpstr>
      <vt:lpstr>ک.ا.حسابها و اسنادپرداختنی</vt:lpstr>
      <vt:lpstr>ک قلام راکد حسابهای پرداختنی</vt:lpstr>
      <vt:lpstr>ک.ف.حسابهای پرداختنی تجاری</vt:lpstr>
      <vt:lpstr>ک.ف.حساب پیمانکاران</vt:lpstr>
      <vt:lpstr>ک.ا.سایرحسابها و اسنادپرداختنی</vt:lpstr>
      <vt:lpstr>ک.ف.سایرحسابها و اسنادپرداختنی</vt:lpstr>
      <vt:lpstr>ک.ف.حسن پیمانکاران</vt:lpstr>
      <vt:lpstr>ک.ف.بیمه پیمانکاران</vt:lpstr>
      <vt:lpstr>ک.ف.ذخیره هزینه های معوق</vt:lpstr>
      <vt:lpstr>ک.ا.مالیات</vt:lpstr>
      <vt:lpstr>ک.ف. مالیات</vt:lpstr>
      <vt:lpstr>ک.ا. تسهیلات مالی دریافتی</vt:lpstr>
      <vt:lpstr>ک.ا.پیش دریافتها</vt:lpstr>
      <vt:lpstr>ک.ا.حسابهای انتظامی</vt:lpstr>
      <vt:lpstr>رسیدگی به ارزش افزوده</vt:lpstr>
      <vt:lpstr>'تاییدیه های حسابهای دریافتنی'!Print_Area</vt:lpstr>
      <vt:lpstr>'رسیدگی به ارزش افزوده'!Print_Area</vt:lpstr>
      <vt:lpstr>'سپرده پرداختی ضمانت نامه نزدبان'!Print_Area</vt:lpstr>
      <vt:lpstr>'ک قلام راکد حسابهای پرداختنی'!Print_Area</vt:lpstr>
      <vt:lpstr>'ک قلام راکد حسابهای دریافتن'!Print_Area</vt:lpstr>
      <vt:lpstr>'ک قلام راکد سایرحسابهای'!Print_Area</vt:lpstr>
      <vt:lpstr>'ک قلام راکد سفارشات وپیش پرداخت'!Print_Area</vt:lpstr>
      <vt:lpstr>'ک.ا.پیش پرداختهاوسفارشات وسپرده'!Print_Area</vt:lpstr>
      <vt:lpstr>'ک.ا.پیش دریافتها'!Print_Area</vt:lpstr>
      <vt:lpstr>'ک.ا.حسابها و اسنادپرداختنی'!Print_Area</vt:lpstr>
      <vt:lpstr>'ک.ا.حسابهاواسناددریافتنی تجاری'!Print_Area</vt:lpstr>
      <vt:lpstr>'ک.ا.حقوق صاحبان سهام'!Print_Area</vt:lpstr>
      <vt:lpstr>'ک.ا.دارائی های ثابت مشهود'!Print_Area</vt:lpstr>
      <vt:lpstr>'ک.ا.دارائی های نامشهودوسایردارا'!Print_Area</vt:lpstr>
      <vt:lpstr>'ک.ا.سایرحسابها و اسنادپرداختنی'!Print_Area</vt:lpstr>
      <vt:lpstr>ک.ا.سایرحسابهاواسناددریافتنی!Print_Area</vt:lpstr>
      <vt:lpstr>'ک.ا.سایردرامدهاوهزینه ها'!Print_Area</vt:lpstr>
      <vt:lpstr>ک.ا.فروش!Print_Area</vt:lpstr>
      <vt:lpstr>'ک.ا.موجودی نقدوبنک'!Print_Area</vt:lpstr>
      <vt:lpstr>'ک.ا.موجودی های موادوکالا'!Print_Area</vt:lpstr>
      <vt:lpstr>'ک.ف سپرده پرداختی نزد اشخاص'!Print_Area</vt:lpstr>
      <vt:lpstr>'ک.ف وام کارکنان'!Print_Area</vt:lpstr>
      <vt:lpstr>'ک.ف.بانک جاری ارزی'!Print_Area</vt:lpstr>
      <vt:lpstr>'ک.ف.بانک جاری ریالی'!Print_Area</vt:lpstr>
      <vt:lpstr>'ک.ف.بیمه پیمانکاران'!Print_Area</vt:lpstr>
      <vt:lpstr>'ک.ف.پیش پرداخت پیمانکاران'!Print_Area</vt:lpstr>
      <vt:lpstr>'ک.ف.پیش پرداخت خریدکالا'!Print_Area</vt:lpstr>
      <vt:lpstr>'ک.ف.پیش پرداخت هزینه'!Print_Area</vt:lpstr>
      <vt:lpstr>'ک.ف.تنخواه گردان ریالی'!Print_Area</vt:lpstr>
      <vt:lpstr>'ک.ف.حساب پیمانکاران'!Print_Area</vt:lpstr>
      <vt:lpstr>'ک.ف.حسابهای بازیافتنی پیمان'!Print_Area</vt:lpstr>
      <vt:lpstr>'ک.ف.حسابهای پرداختنی تجاری'!Print_Area</vt:lpstr>
      <vt:lpstr>'ک.ف.حسابهای دریافتنی تجاری'!Print_Area</vt:lpstr>
      <vt:lpstr>'ک.ف.حسن انجام کارنزددیگران'!Print_Area</vt:lpstr>
      <vt:lpstr>'ک.ف.حسن پیمانکاران'!Print_Area</vt:lpstr>
      <vt:lpstr>'ک.ف.درآدحاصل ازارائه خدمات'!Print_Area</vt:lpstr>
      <vt:lpstr>'ک.ف.ذخیره هزینه های معوق'!Print_Area</vt:lpstr>
      <vt:lpstr>'ک.ف.سایرحسابها و اسنادپرداختنی'!Print_Area</vt:lpstr>
      <vt:lpstr>ک.ف.سایرحسابهاواسناددریافتن!Print_Area</vt:lpstr>
      <vt:lpstr>'ک.ف.سایردرامدهای عملیاتی'!Print_Area</vt:lpstr>
      <vt:lpstr>'ک.ف.سفارشات خارجی نقدی'!Print_Area</vt:lpstr>
      <vt:lpstr>'ک.ف.سودوزیانهای غیرعملیاتی'!Print_Area</vt:lpstr>
      <vt:lpstr>'ک.ف.صندوق ارزی'!Print_Area</vt:lpstr>
      <vt:lpstr>'ک.ف.فروش کالا و محصولات'!Print_Area</vt:lpstr>
      <vt:lpstr>'ک.ف.هزینه های پرسنلی'!Print_Area</vt:lpstr>
      <vt:lpstr>'ک.ف.هزینه های عملیاتی'!Print_Area</vt:lpstr>
      <vt:lpstr>'ک.م.بانک جاری ارزی'!Print_Area</vt:lpstr>
      <vt:lpstr>'ک.م.بانک جاری ریالی'!Print_Area</vt:lpstr>
      <vt:lpstr>'کاربرگ تاییدیه بانک ارزی'!Print_Area</vt:lpstr>
      <vt:lpstr>'کاربرگ توجیه نوسانات هزینه ها'!Print_Area</vt:lpstr>
      <vt:lpstr>'سپرده پرداختی ضمانت نامه نزدبان'!Print_Titles</vt:lpstr>
      <vt:lpstr>'ک قلام راکد حسابهای پرداختنی'!Print_Titles</vt:lpstr>
      <vt:lpstr>'ک قلام راکد حسابهای دریافتن'!Print_Titles</vt:lpstr>
      <vt:lpstr>'ک قلام راکد سایرحسابهای'!Print_Titles</vt:lpstr>
      <vt:lpstr>'ک قلام راکد سفارشات وپیش پرداخت'!Print_Titles</vt:lpstr>
      <vt:lpstr>'ک.ا.سایرحسابها و اسنادپرداختنی'!Print_Titles</vt:lpstr>
      <vt:lpstr>ک.ا.سایرحسابهاواسناددریافتنی!Print_Titles</vt:lpstr>
      <vt:lpstr>'ک.ف سپرده پرداختی نزد اشخاص'!Print_Titles</vt:lpstr>
      <vt:lpstr>'ک.ف وام کارکنان'!Print_Titles</vt:lpstr>
      <vt:lpstr>'ک.ف.بانک جاری ارزی'!Print_Titles</vt:lpstr>
      <vt:lpstr>'ک.ف.بانک جاری ریالی'!Print_Titles</vt:lpstr>
      <vt:lpstr>'ک.ف.بیمه پیمانکاران'!Print_Titles</vt:lpstr>
      <vt:lpstr>'ک.ف.پیش پرداخت پیمانکاران'!Print_Titles</vt:lpstr>
      <vt:lpstr>'ک.ف.پیش پرداخت خریدکالا'!Print_Titles</vt:lpstr>
      <vt:lpstr>'ک.ف.پیش پرداخت هزینه'!Print_Titles</vt:lpstr>
      <vt:lpstr>'ک.ف.تنخواه گردان ریالی'!Print_Titles</vt:lpstr>
      <vt:lpstr>'ک.ف.حساب پیمانکاران'!Print_Titles</vt:lpstr>
      <vt:lpstr>'ک.ف.حسابهای بازیافتنی پیمان'!Print_Titles</vt:lpstr>
      <vt:lpstr>'ک.ف.حسابهای پرداختنی تجاری'!Print_Titles</vt:lpstr>
      <vt:lpstr>'ک.ف.حسابهای دریافتنی تجاری'!Print_Titles</vt:lpstr>
      <vt:lpstr>'ک.ف.حسن انجام کارنزددیگران'!Print_Titles</vt:lpstr>
      <vt:lpstr>'ک.ف.حسن پیمانکاران'!Print_Titles</vt:lpstr>
      <vt:lpstr>'ک.ف.درآدحاصل ازارائه خدمات'!Print_Titles</vt:lpstr>
      <vt:lpstr>'ک.ف.سایرحسابها و اسنادپرداختنی'!Print_Titles</vt:lpstr>
      <vt:lpstr>ک.ف.سایرحسابهاواسناددریافتن!Print_Titles</vt:lpstr>
      <vt:lpstr>'ک.ف.سفارشات خارجی نقدی'!Print_Titles</vt:lpstr>
      <vt:lpstr>'ک.م.بانک جاری ارزی'!Print_Titles</vt:lpstr>
      <vt:lpstr>'ک.م.بانک جاری ریالی'!Print_Titles</vt:lpstr>
      <vt:lpstr>'کاربرگ توجیه نوسانات هزینه ها'!Print_Titles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a4baz</cp:lastModifiedBy>
  <cp:lastPrinted>2023-05-09T10:42:07Z</cp:lastPrinted>
  <dcterms:created xsi:type="dcterms:W3CDTF">2015-04-19T10:13:55Z</dcterms:created>
  <dcterms:modified xsi:type="dcterms:W3CDTF">2023-05-17T05:47:08Z</dcterms:modified>
</cp:coreProperties>
</file>